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iaying_wu\Desktop\季报\2022\22Q2\PR发稿\Clean\"/>
    </mc:Choice>
  </mc:AlternateContent>
  <bookViews>
    <workbookView xWindow="0" yWindow="0" windowWidth="16620" windowHeight="8070" activeTab="2"/>
  </bookViews>
  <sheets>
    <sheet name="BS(M)" sheetId="1" r:id="rId1"/>
    <sheet name="PL(M)" sheetId="2" r:id="rId2"/>
    <sheet name="Adjusted EBITDA (M)" sheetId="3" r:id="rId3"/>
  </sheets>
  <definedNames>
    <definedName name="_xlnm.Print_Area" localSheetId="2">'Adjusted EBITDA (M)'!$A$1:$Q$36</definedName>
    <definedName name="_xlnm.Print_Area" localSheetId="0">'BS(M)'!$A$1:$I$54</definedName>
    <definedName name="_xlnm.Print_Area" localSheetId="1">'PL(M)'!$A$1:$Q$70</definedName>
  </definedNames>
  <calcPr calcId="162913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L25" i="3"/>
  <c r="L24" i="3"/>
  <c r="F24" i="3"/>
  <c r="D24" i="3"/>
  <c r="H20" i="3"/>
  <c r="L19" i="3"/>
  <c r="J19" i="3"/>
  <c r="J25" i="3" s="1"/>
  <c r="F19" i="3"/>
  <c r="F25" i="3" s="1"/>
  <c r="D19" i="3"/>
  <c r="D25" i="3" s="1"/>
  <c r="L17" i="3"/>
  <c r="F17" i="3"/>
  <c r="D17" i="3"/>
  <c r="L16" i="3"/>
  <c r="F16" i="3"/>
  <c r="D16" i="3"/>
  <c r="P15" i="3"/>
  <c r="L15" i="3"/>
  <c r="F15" i="3"/>
  <c r="D15" i="3"/>
  <c r="L14" i="3"/>
  <c r="F14" i="3"/>
  <c r="D14" i="3"/>
  <c r="L13" i="3"/>
  <c r="J13" i="3"/>
  <c r="F13" i="3"/>
  <c r="D13" i="3"/>
  <c r="L12" i="3"/>
  <c r="F12" i="3"/>
  <c r="D12" i="3"/>
  <c r="H67" i="2"/>
  <c r="N19" i="3"/>
  <c r="H66" i="2"/>
  <c r="P17" i="3"/>
  <c r="N17" i="3"/>
  <c r="J17" i="3"/>
  <c r="H45" i="2"/>
  <c r="P16" i="3"/>
  <c r="N16" i="3"/>
  <c r="J16" i="3"/>
  <c r="H44" i="2"/>
  <c r="N15" i="3"/>
  <c r="J15" i="3"/>
  <c r="H39" i="2"/>
  <c r="J14" i="3"/>
  <c r="N13" i="3"/>
  <c r="J34" i="2"/>
  <c r="H31" i="2"/>
  <c r="P34" i="2"/>
  <c r="H30" i="2"/>
  <c r="H25" i="2"/>
  <c r="H21" i="2"/>
  <c r="J19" i="2"/>
  <c r="H17" i="2"/>
  <c r="H16" i="2"/>
  <c r="H51" i="1"/>
  <c r="H36" i="1"/>
  <c r="F36" i="1"/>
  <c r="H18" i="1"/>
  <c r="F18" i="1"/>
  <c r="H14" i="3" l="1"/>
  <c r="F43" i="1"/>
  <c r="H43" i="1"/>
  <c r="F28" i="1"/>
  <c r="N25" i="3"/>
  <c r="D28" i="3"/>
  <c r="H28" i="1"/>
  <c r="F28" i="3"/>
  <c r="N14" i="3"/>
  <c r="F18" i="3"/>
  <c r="L28" i="3"/>
  <c r="D18" i="3"/>
  <c r="F51" i="1"/>
  <c r="H15" i="2"/>
  <c r="P19" i="2"/>
  <c r="P14" i="3"/>
  <c r="H38" i="2"/>
  <c r="H14" i="2"/>
  <c r="H49" i="2"/>
  <c r="P13" i="3"/>
  <c r="H17" i="3"/>
  <c r="L18" i="3"/>
  <c r="P19" i="3"/>
  <c r="H40" i="2"/>
  <c r="H68" i="2"/>
  <c r="H13" i="2"/>
  <c r="H32" i="2"/>
  <c r="H16" i="3"/>
  <c r="H26" i="3"/>
  <c r="J23" i="2"/>
  <c r="N34" i="2"/>
  <c r="N19" i="2"/>
  <c r="F21" i="3" l="1"/>
  <c r="P23" i="2"/>
  <c r="J27" i="2"/>
  <c r="H15" i="3"/>
  <c r="H19" i="2"/>
  <c r="F53" i="1"/>
  <c r="H53" i="1"/>
  <c r="H13" i="3"/>
  <c r="H19" i="3"/>
  <c r="N23" i="2"/>
  <c r="D21" i="3"/>
  <c r="H34" i="2"/>
  <c r="L21" i="3"/>
  <c r="P27" i="2" l="1"/>
  <c r="N27" i="2"/>
  <c r="H25" i="3"/>
  <c r="H23" i="2"/>
  <c r="J36" i="2"/>
  <c r="H27" i="2" l="1"/>
  <c r="P36" i="2"/>
  <c r="J42" i="2"/>
  <c r="N36" i="2"/>
  <c r="J47" i="2" l="1"/>
  <c r="P42" i="2"/>
  <c r="N42" i="2"/>
  <c r="H36" i="2"/>
  <c r="N47" i="2" l="1"/>
  <c r="H42" i="2"/>
  <c r="P47" i="2"/>
  <c r="J12" i="3"/>
  <c r="J51" i="2"/>
  <c r="P12" i="3" l="1"/>
  <c r="P51" i="2"/>
  <c r="H47" i="2"/>
  <c r="J18" i="3"/>
  <c r="J24" i="3"/>
  <c r="N12" i="3"/>
  <c r="N51" i="2"/>
  <c r="J28" i="3" l="1"/>
  <c r="J21" i="3"/>
  <c r="H12" i="3"/>
  <c r="H51" i="2"/>
  <c r="N24" i="3"/>
  <c r="P24" i="3"/>
  <c r="N18" i="3"/>
  <c r="P18" i="3"/>
  <c r="H18" i="3" l="1"/>
  <c r="N28" i="3"/>
  <c r="N21" i="3"/>
  <c r="H24" i="3"/>
  <c r="P21" i="3"/>
  <c r="P28" i="3"/>
  <c r="H21" i="3" l="1"/>
  <c r="H28" i="3"/>
</calcChain>
</file>

<file path=xl/sharedStrings.xml><?xml version="1.0" encoding="utf-8"?>
<sst xmlns="http://schemas.openxmlformats.org/spreadsheetml/2006/main" count="195" uniqueCount="99">
  <si>
    <t>Trip.com Group Limited</t>
    <phoneticPr fontId="0" type="noConversion"/>
  </si>
  <si>
    <t>Unaudited Consolidated Balance Sheets</t>
    <phoneticPr fontId="0" type="noConversion"/>
  </si>
  <si>
    <t>(In millions, except share and per share data)</t>
    <phoneticPr fontId="0" type="noConversion"/>
  </si>
  <si>
    <t>  </t>
  </si>
  <si>
    <t>December 31, 2021</t>
  </si>
  <si>
    <t>June 30, 2022</t>
  </si>
  <si>
    <t>RMB (million)</t>
    <phoneticPr fontId="0" type="noConversion"/>
  </si>
  <si>
    <t>USD (million)</t>
    <phoneticPr fontId="0" type="noConversion"/>
  </si>
  <si>
    <t>ASSETS</t>
  </si>
  <si>
    <t>Current assets:</t>
  </si>
  <si>
    <t>Cash, cash equivalents and restricted cash</t>
  </si>
  <si>
    <t>Short-term investments</t>
  </si>
  <si>
    <t xml:space="preserve">Accounts receivable, net </t>
  </si>
  <si>
    <t xml:space="preserve">Prepayments and other current assets </t>
  </si>
  <si>
    <t>Total current assets</t>
  </si>
  <si>
    <t>Property, equipment and software</t>
  </si>
  <si>
    <t>Intangible assets and land use rights</t>
  </si>
  <si>
    <t>Right-of-use assets</t>
  </si>
  <si>
    <r>
      <t>Investments (Includes held to maturity time deposit and financial products of RMB13,112 million and RMB</t>
    </r>
    <r>
      <rPr>
        <sz val="9"/>
        <color indexed="8"/>
        <rFont val="Arial"/>
        <family val="2"/>
      </rPr>
      <t>11,891 million</t>
    </r>
    <r>
      <rPr>
        <sz val="9"/>
        <rFont val="Arial"/>
        <family val="2"/>
      </rPr>
      <t xml:space="preserve"> as of December 31,2021 and June 30, 2022, respectively)</t>
    </r>
  </si>
  <si>
    <t>Goodwill</t>
  </si>
  <si>
    <t>Other long-term assets</t>
  </si>
  <si>
    <t>Deferred tax asset</t>
  </si>
  <si>
    <t>Total assets</t>
  </si>
  <si>
    <t>LIABILITIES</t>
  </si>
  <si>
    <t>Current liabilities:</t>
  </si>
  <si>
    <t>Short-term debt and current portion of long-term debt</t>
  </si>
  <si>
    <t>Accounts payable</t>
  </si>
  <si>
    <t>Advances from customers</t>
  </si>
  <si>
    <t>Other current liabilities</t>
  </si>
  <si>
    <t>Total current liabilities</t>
  </si>
  <si>
    <t>Deferred tax liability</t>
  </si>
  <si>
    <t>Long-term debt</t>
  </si>
  <si>
    <t>Long-term lease liability</t>
  </si>
  <si>
    <t>Other long-term liabilities</t>
  </si>
  <si>
    <t>Total liabilities</t>
  </si>
  <si>
    <t>SHAREHOLDERS' EQUITY</t>
  </si>
  <si>
    <t>Total Trip.com Group Limited shareholders’ equity</t>
  </si>
  <si>
    <t>Non-controlling interests</t>
  </si>
  <si>
    <t>Total shareholders' equity</t>
  </si>
  <si>
    <t>Total liabilities and shareholders' equity</t>
    <phoneticPr fontId="0" type="noConversion"/>
  </si>
  <si>
    <t>Unaudited Consolidated Statements of Income/(Loss)</t>
    <phoneticPr fontId="0" type="noConversion"/>
  </si>
  <si>
    <t>Three Months Ended</t>
  </si>
  <si>
    <t>Six Months Ended</t>
    <phoneticPr fontId="0" type="noConversion"/>
  </si>
  <si>
    <t>June 30, 2021</t>
  </si>
  <si>
    <t>March 31, 2022</t>
  </si>
  <si>
    <t>Revenue:</t>
  </si>
  <si>
    <t xml:space="preserve">Accommodation reservation </t>
  </si>
  <si>
    <t xml:space="preserve">Transportation ticketing </t>
  </si>
  <si>
    <t xml:space="preserve">Packaged-tour </t>
  </si>
  <si>
    <t>Corporate travel</t>
  </si>
  <si>
    <t>Others</t>
  </si>
  <si>
    <t>Total revenue</t>
  </si>
  <si>
    <t>Less: Sales tax and surcharges</t>
  </si>
  <si>
    <t>Net revenue</t>
  </si>
  <si>
    <t>Cost of revenue</t>
  </si>
  <si>
    <t>Gross profit</t>
  </si>
  <si>
    <t>Operating expenses:</t>
  </si>
  <si>
    <t>Product development *</t>
  </si>
  <si>
    <t>Sales and marketing *</t>
  </si>
  <si>
    <t>General and administrative *</t>
  </si>
  <si>
    <t>Total operating expenses</t>
  </si>
  <si>
    <t>Income/(Loss) from operations</t>
  </si>
  <si>
    <t xml:space="preserve">Interest income </t>
  </si>
  <si>
    <t>Interest expense</t>
  </si>
  <si>
    <t>Other (expense)/income</t>
  </si>
  <si>
    <t>(Loss)/Income before income tax expense and equity in income of affiliates</t>
  </si>
  <si>
    <t>Income tax (expense)/benefit</t>
  </si>
  <si>
    <t>Equity in loss of affiliates</t>
  </si>
  <si>
    <t>Net (loss)/income</t>
  </si>
  <si>
    <t>Net loss attributable to non-controlling interests</t>
  </si>
  <si>
    <t>Net (loss)/income attributable to Trip.com Group Limited</t>
  </si>
  <si>
    <t>(Losses)/Earnings per ordinary share</t>
  </si>
  <si>
    <t>- Basic</t>
  </si>
  <si>
    <t>- Diluted</t>
  </si>
  <si>
    <t>(Losses)/Earnings per ADS</t>
  </si>
  <si>
    <t>Weighted average ordinary shares outstanding</t>
  </si>
  <si>
    <t>* Share-based compensation included in Operating expenses above is as follows:</t>
  </si>
  <si>
    <t xml:space="preserve">  Product development </t>
    <phoneticPr fontId="0" type="noConversion"/>
  </si>
  <si>
    <t xml:space="preserve">  Sales and marketing </t>
    <phoneticPr fontId="0" type="noConversion"/>
  </si>
  <si>
    <t xml:space="preserve">  General and administrative </t>
    <phoneticPr fontId="0" type="noConversion"/>
  </si>
  <si>
    <t>Unaudited reconciliation of  GAAP and Non-GAAP Results</t>
  </si>
  <si>
    <t>(In millions, except % and per share data)</t>
    <phoneticPr fontId="0" type="noConversion"/>
  </si>
  <si>
    <t>Less: Interest income</t>
  </si>
  <si>
    <t>Add: Interest expense</t>
  </si>
  <si>
    <t>Add: Other expense/(income)</t>
  </si>
  <si>
    <t>Add: Income tax expense/(benefit)</t>
  </si>
  <si>
    <t>Add: Equity in loss of affiliates</t>
  </si>
  <si>
    <t>Add: Share-based compensation</t>
  </si>
  <si>
    <t>Add: Depreciation and amortization</t>
  </si>
  <si>
    <t>Adjusted EBITDA</t>
  </si>
  <si>
    <t>Adjusted EBITDA margin</t>
  </si>
  <si>
    <t>Add: Loss/(Gain) from fair value changes of equity securities investments and exchangeable senior notes</t>
  </si>
  <si>
    <t>Add: Tax effects on fair value changes of equity securities investments and exchangeable senior notes</t>
  </si>
  <si>
    <t>Non-GAAP net income/(loss) attributable to Trip.com Group Limited</t>
  </si>
  <si>
    <t xml:space="preserve">Weighted average ordinary shares outstanding- Diluted-non GAAP </t>
  </si>
  <si>
    <t>Non-GAAP Diluted income/(losses) per share</t>
  </si>
  <si>
    <t>Non-GAAP Diluted income/(losses) per ADS</t>
  </si>
  <si>
    <t>Notes for all the condensed consolidated financial schedules presented:</t>
    <phoneticPr fontId="0" type="noConversion"/>
  </si>
  <si>
    <t>Note 1: The conversion of Renminbi (RMB) into U.S. dollars (USD) is based on the certified exchange rate of USD1.00=RMB6.6981 on June 30, 2022 published by the Federal Reserve Board.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</si>
</sst>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76" formatCode="_(* #,##0_);_(* \(#,##0\);_(* &quot;-&quot;_);_(@_)"/>
    <numFmt numFmtId="177" formatCode="_(* #,##0.00_);_(* \(#,##0.00\);_(* &quot;-&quot;??_);_(@_)"/>
    <numFmt numFmtId="178" formatCode="_ * #,##0_ ;_ * \-#,##0_ ;_ * &quot;-&quot;??_ ;_ @_ "/>
    <numFmt numFmtId="179" formatCode="_(* #,##0_);[Red]_(* \(#,##0\);_(* &quot;-&quot;??_)"/>
    <numFmt numFmtId="181" formatCode="_(* #,##0_);[Red]_(* \(#,##0\);_ * &quot;-&quot;??_ ;_ @_ "/>
    <numFmt numFmtId="183" formatCode="_(* #,##0_);_(* \(#,##0\);_(* &quot;-&quot;??_)"/>
    <numFmt numFmtId="184" formatCode="0.0%"/>
  </numFmts>
  <fonts count="9" x14ac:knownFonts="1">
    <font>
      <sz val="10"/>
      <name val="Helv"/>
      <family val="2"/>
    </font>
    <font>
      <sz val="10"/>
      <name val="Helv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color indexed="52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protection locked="0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>
      <protection locked="0"/>
    </xf>
  </cellStyleXfs>
  <cellXfs count="165">
    <xf numFmtId="0" fontId="0" fillId="0" borderId="0" xfId="0">
      <protection locked="0"/>
    </xf>
    <xf numFmtId="0" fontId="2" fillId="0" borderId="0" xfId="0" applyFont="1">
      <protection locked="0"/>
    </xf>
    <xf numFmtId="0" fontId="3" fillId="0" borderId="0" xfId="0" applyFont="1">
      <protection locked="0"/>
    </xf>
    <xf numFmtId="0" fontId="3" fillId="0" borderId="0" xfId="0" applyFont="1" applyFill="1">
      <protection locked="0"/>
    </xf>
    <xf numFmtId="178" fontId="3" fillId="0" borderId="0" xfId="1" applyNumberFormat="1" applyFont="1" applyFill="1"/>
    <xf numFmtId="0" fontId="4" fillId="0" borderId="0" xfId="4" applyFont="1">
      <protection locked="0"/>
    </xf>
    <xf numFmtId="178" fontId="4" fillId="0" borderId="0" xfId="1" applyNumberFormat="1" applyFont="1" applyProtection="1">
      <protection locked="0"/>
    </xf>
    <xf numFmtId="0" fontId="3" fillId="0" borderId="0" xfId="0" applyFont="1" applyFill="1" applyBorder="1">
      <protection locked="0"/>
    </xf>
    <xf numFmtId="0" fontId="3" fillId="0" borderId="0" xfId="0" applyFont="1" applyAlignment="1">
      <alignment wrapText="1"/>
      <protection locked="0"/>
    </xf>
    <xf numFmtId="178" fontId="3" fillId="0" borderId="0" xfId="1" applyNumberFormat="1" applyFont="1" applyFill="1" applyAlignment="1">
      <alignment wrapText="1"/>
    </xf>
    <xf numFmtId="0" fontId="2" fillId="0" borderId="0" xfId="0" applyFont="1" applyFill="1" applyAlignment="1">
      <alignment horizontal="center" wrapText="1"/>
      <protection locked="0"/>
    </xf>
    <xf numFmtId="0" fontId="2" fillId="0" borderId="0" xfId="0" applyFont="1" applyAlignment="1">
      <alignment horizontal="center" wrapText="1"/>
      <protection locked="0"/>
    </xf>
    <xf numFmtId="0" fontId="3" fillId="0" borderId="1" xfId="0" applyFont="1" applyBorder="1">
      <protection locked="0"/>
    </xf>
    <xf numFmtId="38" fontId="3" fillId="0" borderId="0" xfId="1" applyNumberFormat="1" applyFont="1" applyFill="1" applyAlignment="1">
      <alignment wrapText="1"/>
    </xf>
    <xf numFmtId="0" fontId="3" fillId="0" borderId="0" xfId="0" applyFont="1" applyAlignment="1">
      <alignment horizontal="center" wrapText="1"/>
      <protection locked="0"/>
    </xf>
    <xf numFmtId="0" fontId="2" fillId="2" borderId="0" xfId="0" applyFont="1" applyFill="1" applyAlignment="1">
      <alignment horizontal="left" vertical="center" wrapText="1" indent="1"/>
      <protection locked="0"/>
    </xf>
    <xf numFmtId="0" fontId="3" fillId="2" borderId="0" xfId="0" applyFont="1" applyFill="1" applyAlignment="1">
      <alignment wrapText="1"/>
      <protection locked="0"/>
    </xf>
    <xf numFmtId="179" fontId="3" fillId="2" borderId="0" xfId="0" applyNumberFormat="1" applyFont="1" applyFill="1" applyAlignment="1">
      <alignment wrapText="1"/>
      <protection locked="0"/>
    </xf>
    <xf numFmtId="0" fontId="2" fillId="0" borderId="0" xfId="0" applyFont="1" applyAlignment="1">
      <alignment horizontal="left" vertical="center" wrapText="1" indent="1"/>
      <protection locked="0"/>
    </xf>
    <xf numFmtId="179" fontId="3" fillId="0" borderId="0" xfId="0" applyNumberFormat="1" applyFont="1" applyAlignment="1">
      <alignment wrapText="1"/>
      <protection locked="0"/>
    </xf>
    <xf numFmtId="0" fontId="3" fillId="2" borderId="0" xfId="0" applyFont="1" applyFill="1" applyAlignment="1">
      <alignment horizontal="left" vertical="center" wrapText="1" indent="1"/>
      <protection locked="0"/>
    </xf>
    <xf numFmtId="176" fontId="3" fillId="2" borderId="0" xfId="0" applyNumberFormat="1" applyFont="1" applyFill="1" applyAlignment="1">
      <alignment horizontal="right" vertical="center" wrapText="1"/>
      <protection locked="0"/>
    </xf>
    <xf numFmtId="176" fontId="3" fillId="2" borderId="0" xfId="0" applyNumberFormat="1" applyFont="1" applyFill="1" applyAlignment="1">
      <alignment vertical="center"/>
      <protection locked="0"/>
    </xf>
    <xf numFmtId="3" fontId="3" fillId="0" borderId="0" xfId="0" applyNumberFormat="1" applyFont="1" applyFill="1">
      <protection locked="0"/>
    </xf>
    <xf numFmtId="179" fontId="4" fillId="0" borderId="0" xfId="4" applyNumberFormat="1" applyFont="1">
      <protection locked="0"/>
    </xf>
    <xf numFmtId="176" fontId="4" fillId="0" borderId="0" xfId="4" applyNumberFormat="1" applyFont="1">
      <protection locked="0"/>
    </xf>
    <xf numFmtId="0" fontId="3" fillId="0" borderId="0" xfId="0" applyFont="1" applyFill="1" applyAlignment="1">
      <alignment horizontal="left" vertical="center" wrapText="1" indent="1"/>
      <protection locked="0"/>
    </xf>
    <xf numFmtId="0" fontId="3" fillId="0" borderId="0" xfId="0" applyFont="1" applyFill="1" applyAlignment="1">
      <alignment wrapText="1"/>
      <protection locked="0"/>
    </xf>
    <xf numFmtId="176" fontId="3" fillId="0" borderId="0" xfId="0" applyNumberFormat="1" applyFont="1" applyFill="1" applyAlignment="1">
      <alignment horizontal="right" vertical="center" wrapText="1"/>
      <protection locked="0"/>
    </xf>
    <xf numFmtId="176" fontId="3" fillId="0" borderId="0" xfId="0" applyNumberFormat="1" applyFont="1" applyFill="1" applyAlignment="1">
      <alignment vertical="center"/>
      <protection locked="0"/>
    </xf>
    <xf numFmtId="0" fontId="4" fillId="0" borderId="0" xfId="4" applyFont="1" applyFill="1">
      <protection locked="0"/>
    </xf>
    <xf numFmtId="178" fontId="4" fillId="0" borderId="0" xfId="1" applyNumberFormat="1" applyFont="1" applyFill="1" applyProtection="1">
      <protection locked="0"/>
    </xf>
    <xf numFmtId="0" fontId="3" fillId="3" borderId="0" xfId="0" applyFont="1" applyFill="1" applyAlignment="1">
      <alignment horizontal="left" vertical="center" wrapText="1" indent="1"/>
      <protection locked="0"/>
    </xf>
    <xf numFmtId="0" fontId="3" fillId="3" borderId="0" xfId="0" applyFont="1" applyFill="1" applyAlignment="1">
      <alignment wrapText="1"/>
      <protection locked="0"/>
    </xf>
    <xf numFmtId="176" fontId="3" fillId="3" borderId="0" xfId="0" applyNumberFormat="1" applyFont="1" applyFill="1" applyAlignment="1">
      <alignment vertical="center"/>
      <protection locked="0"/>
    </xf>
    <xf numFmtId="176" fontId="3" fillId="0" borderId="0" xfId="0" applyNumberFormat="1" applyFont="1">
      <protection locked="0"/>
    </xf>
    <xf numFmtId="0" fontId="3" fillId="0" borderId="0" xfId="0" applyFont="1" applyAlignment="1">
      <alignment vertical="center"/>
      <protection locked="0"/>
    </xf>
    <xf numFmtId="0" fontId="3" fillId="2" borderId="0" xfId="0" applyFont="1" applyFill="1" applyAlignment="1">
      <alignment vertical="center" wrapText="1"/>
      <protection locked="0"/>
    </xf>
    <xf numFmtId="176" fontId="2" fillId="2" borderId="0" xfId="0" applyNumberFormat="1" applyFont="1" applyFill="1" applyAlignment="1">
      <alignment horizontal="right" vertical="center" wrapText="1"/>
      <protection locked="0"/>
    </xf>
    <xf numFmtId="176" fontId="2" fillId="2" borderId="0" xfId="0" applyNumberFormat="1" applyFont="1" applyFill="1" applyAlignment="1">
      <alignment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0" fontId="3" fillId="3" borderId="0" xfId="0" applyFont="1" applyFill="1" applyAlignment="1">
      <alignment vertical="center" wrapText="1"/>
      <protection locked="0"/>
    </xf>
    <xf numFmtId="176" fontId="3" fillId="3" borderId="0" xfId="0" applyNumberFormat="1" applyFont="1" applyFill="1" applyAlignment="1">
      <alignment horizontal="right" vertical="center" wrapText="1"/>
      <protection locked="0"/>
    </xf>
    <xf numFmtId="0" fontId="3" fillId="0" borderId="0" xfId="0" applyFont="1" applyFill="1" applyAlignment="1">
      <alignment vertical="center" wrapText="1"/>
      <protection locked="0"/>
    </xf>
    <xf numFmtId="3" fontId="2" fillId="0" borderId="0" xfId="0" applyNumberFormat="1" applyFont="1" applyFill="1">
      <protection locked="0"/>
    </xf>
    <xf numFmtId="176" fontId="3" fillId="2" borderId="0" xfId="0" applyNumberFormat="1" applyFont="1" applyFill="1" applyAlignment="1">
      <alignment wrapText="1"/>
      <protection locked="0"/>
    </xf>
    <xf numFmtId="176" fontId="3" fillId="0" borderId="0" xfId="0" applyNumberFormat="1" applyFont="1" applyAlignment="1">
      <alignment wrapText="1"/>
      <protection locked="0"/>
    </xf>
    <xf numFmtId="176" fontId="3" fillId="3" borderId="0" xfId="0" applyNumberFormat="1" applyFont="1" applyFill="1" applyAlignment="1">
      <alignment wrapText="1"/>
      <protection locked="0"/>
    </xf>
    <xf numFmtId="0" fontId="2" fillId="3" borderId="0" xfId="0" applyFont="1" applyFill="1" applyAlignment="1">
      <alignment horizontal="left" vertical="center" wrapText="1" indent="1"/>
      <protection locked="0"/>
    </xf>
    <xf numFmtId="176" fontId="2" fillId="3" borderId="0" xfId="0" applyNumberFormat="1" applyFont="1" applyFill="1" applyAlignment="1">
      <alignment horizontal="right" vertical="center" wrapText="1"/>
      <protection locked="0"/>
    </xf>
    <xf numFmtId="176" fontId="2" fillId="3" borderId="0" xfId="0" applyNumberFormat="1" applyFont="1" applyFill="1" applyAlignment="1">
      <alignment vertical="center"/>
      <protection locked="0"/>
    </xf>
    <xf numFmtId="0" fontId="3" fillId="0" borderId="0" xfId="0" applyFont="1" applyFill="1" applyAlignment="1">
      <alignment horizontal="left" vertical="top" wrapText="1" indent="1"/>
      <protection locked="0"/>
    </xf>
    <xf numFmtId="176" fontId="3" fillId="0" borderId="0" xfId="0" applyNumberFormat="1" applyFont="1" applyFill="1" applyAlignment="1">
      <alignment horizontal="right" wrapText="1"/>
      <protection locked="0"/>
    </xf>
    <xf numFmtId="176" fontId="3" fillId="0" borderId="0" xfId="0" applyNumberFormat="1" applyFont="1" applyFill="1">
      <protection locked="0"/>
    </xf>
    <xf numFmtId="0" fontId="2" fillId="3" borderId="0" xfId="0" applyFont="1" applyFill="1" applyAlignment="1">
      <alignment horizontal="left" vertical="center" indent="1"/>
      <protection locked="0"/>
    </xf>
    <xf numFmtId="176" fontId="3" fillId="0" borderId="0" xfId="2" applyNumberFormat="1" applyFont="1"/>
    <xf numFmtId="3" fontId="2" fillId="0" borderId="0" xfId="0" applyNumberFormat="1" applyFont="1" applyFill="1" applyAlignment="1">
      <alignment horizontal="right" wrapText="1"/>
      <protection locked="0"/>
    </xf>
    <xf numFmtId="0" fontId="2" fillId="0" borderId="0" xfId="0" applyFont="1" applyFill="1" applyAlignment="1">
      <alignment horizontal="left" vertical="center" wrapText="1" indent="1"/>
      <protection locked="0"/>
    </xf>
    <xf numFmtId="179" fontId="2" fillId="0" borderId="0" xfId="0" applyNumberFormat="1" applyFont="1" applyFill="1" applyAlignment="1">
      <alignment horizontal="right" vertical="center" wrapText="1"/>
      <protection locked="0"/>
    </xf>
    <xf numFmtId="179" fontId="2" fillId="0" borderId="0" xfId="0" applyNumberFormat="1" applyFont="1" applyFill="1" applyAlignment="1">
      <alignment vertical="center"/>
      <protection locked="0"/>
    </xf>
    <xf numFmtId="181" fontId="3" fillId="0" borderId="0" xfId="1" applyNumberFormat="1" applyFont="1" applyFill="1" applyAlignment="1">
      <alignment horizontal="right" vertical="top" wrapText="1" indent="1"/>
    </xf>
    <xf numFmtId="179" fontId="3" fillId="0" borderId="0" xfId="0" applyNumberFormat="1" applyFont="1">
      <protection locked="0"/>
    </xf>
    <xf numFmtId="37" fontId="3" fillId="0" borderId="0" xfId="0" applyNumberFormat="1" applyFont="1" applyFill="1">
      <protection locked="0"/>
    </xf>
    <xf numFmtId="37" fontId="3" fillId="0" borderId="0" xfId="0" applyNumberFormat="1" applyFont="1">
      <protection locked="0"/>
    </xf>
    <xf numFmtId="0" fontId="4" fillId="0" borderId="0" xfId="4">
      <protection locked="0"/>
    </xf>
    <xf numFmtId="37" fontId="3" fillId="0" borderId="0" xfId="0" applyNumberFormat="1" applyFont="1" applyAlignment="1">
      <alignment wrapText="1"/>
      <protection locked="0"/>
    </xf>
    <xf numFmtId="37" fontId="3" fillId="0" borderId="0" xfId="0" applyNumberFormat="1" applyFont="1" applyFill="1" applyAlignment="1">
      <alignment wrapText="1"/>
      <protection locked="0"/>
    </xf>
    <xf numFmtId="37" fontId="2" fillId="0" borderId="0" xfId="0" applyNumberFormat="1" applyFont="1" applyFill="1" applyAlignment="1">
      <alignment horizontal="center" wrapText="1"/>
      <protection locked="0"/>
    </xf>
    <xf numFmtId="37" fontId="3" fillId="0" borderId="1" xfId="0" applyNumberFormat="1" applyFont="1" applyFill="1" applyBorder="1">
      <protection locked="0"/>
    </xf>
    <xf numFmtId="37" fontId="3" fillId="0" borderId="0" xfId="0" applyNumberFormat="1" applyFont="1" applyFill="1" applyAlignment="1">
      <alignment horizontal="center" wrapText="1"/>
      <protection locked="0"/>
    </xf>
    <xf numFmtId="0" fontId="3" fillId="0" borderId="0" xfId="0" applyFont="1" applyFill="1" applyAlignment="1">
      <alignment horizontal="center" wrapText="1"/>
      <protection locked="0"/>
    </xf>
    <xf numFmtId="0" fontId="4" fillId="0" borderId="0" xfId="4" applyAlignment="1">
      <alignment horizontal="center"/>
      <protection locked="0"/>
    </xf>
    <xf numFmtId="37" fontId="3" fillId="2" borderId="0" xfId="0" applyNumberFormat="1" applyFont="1" applyFill="1" applyAlignment="1">
      <alignment wrapText="1"/>
      <protection locked="0"/>
    </xf>
    <xf numFmtId="0" fontId="3" fillId="0" borderId="0" xfId="0" applyFont="1" applyAlignment="1">
      <alignment horizontal="left" vertical="center" wrapText="1" indent="2"/>
      <protection locked="0"/>
    </xf>
    <xf numFmtId="176" fontId="3" fillId="0" borderId="0" xfId="1" applyNumberFormat="1" applyFont="1" applyFill="1" applyAlignment="1" applyProtection="1">
      <alignment horizontal="right" vertical="center" wrapText="1"/>
      <protection locked="0"/>
    </xf>
    <xf numFmtId="176" fontId="3" fillId="0" borderId="0" xfId="1" applyNumberFormat="1" applyFont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  <protection locked="0"/>
    </xf>
    <xf numFmtId="3" fontId="3" fillId="0" borderId="0" xfId="0" applyNumberFormat="1" applyFont="1" applyFill="1" applyAlignment="1">
      <alignment horizontal="right" wrapText="1"/>
      <protection locked="0"/>
    </xf>
    <xf numFmtId="178" fontId="4" fillId="0" borderId="0" xfId="4" applyNumberFormat="1">
      <protection locked="0"/>
    </xf>
    <xf numFmtId="176" fontId="4" fillId="0" borderId="0" xfId="4" applyNumberFormat="1">
      <protection locked="0"/>
    </xf>
    <xf numFmtId="0" fontId="3" fillId="2" borderId="0" xfId="0" applyFont="1" applyFill="1" applyAlignment="1">
      <alignment horizontal="left" vertical="center" wrapText="1" indent="2"/>
      <protection locked="0"/>
    </xf>
    <xf numFmtId="176" fontId="3" fillId="3" borderId="0" xfId="1" applyNumberFormat="1" applyFont="1" applyFill="1" applyAlignment="1" applyProtection="1">
      <alignment horizontal="right" vertical="center" wrapText="1"/>
      <protection locked="0"/>
    </xf>
    <xf numFmtId="176" fontId="3" fillId="2" borderId="0" xfId="1" applyNumberFormat="1" applyFont="1" applyFill="1" applyAlignment="1" applyProtection="1">
      <alignment vertical="center"/>
      <protection locked="0"/>
    </xf>
    <xf numFmtId="176" fontId="3" fillId="0" borderId="0" xfId="1" applyNumberFormat="1" applyFont="1" applyProtection="1">
      <protection locked="0"/>
    </xf>
    <xf numFmtId="176" fontId="2" fillId="2" borderId="0" xfId="1" applyNumberFormat="1" applyFont="1" applyFill="1" applyAlignment="1" applyProtection="1">
      <alignment horizontal="right" vertical="center" wrapText="1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37" fontId="3" fillId="0" borderId="0" xfId="0" applyNumberFormat="1" applyFont="1" applyFill="1" applyAlignment="1">
      <alignment horizontal="right" wrapText="1"/>
      <protection locked="0"/>
    </xf>
    <xf numFmtId="176" fontId="3" fillId="2" borderId="0" xfId="1" applyNumberFormat="1" applyFont="1" applyFill="1" applyAlignment="1" applyProtection="1">
      <alignment wrapText="1"/>
      <protection locked="0"/>
    </xf>
    <xf numFmtId="3" fontId="3" fillId="0" borderId="0" xfId="0" applyNumberFormat="1" applyFont="1" applyFill="1" applyAlignment="1">
      <alignment wrapText="1"/>
      <protection locked="0"/>
    </xf>
    <xf numFmtId="176" fontId="3" fillId="2" borderId="0" xfId="1" applyNumberFormat="1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>
      <alignment wrapText="1"/>
      <protection locked="0"/>
    </xf>
    <xf numFmtId="37" fontId="2" fillId="0" borderId="0" xfId="0" applyNumberFormat="1" applyFont="1" applyFill="1" applyAlignment="1">
      <alignment horizontal="right" wrapText="1"/>
      <protection locked="0"/>
    </xf>
    <xf numFmtId="176" fontId="3" fillId="0" borderId="0" xfId="1" applyNumberFormat="1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 vertical="top" wrapText="1" indent="1"/>
      <protection locked="0"/>
    </xf>
    <xf numFmtId="176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Fill="1" applyAlignment="1">
      <alignment horizontal="left" vertical="top" wrapText="1" indent="1"/>
      <protection locked="0"/>
    </xf>
    <xf numFmtId="176" fontId="2" fillId="0" borderId="0" xfId="1" applyNumberFormat="1" applyFont="1" applyFill="1" applyAlignment="1" applyProtection="1">
      <alignment horizontal="right" wrapText="1"/>
      <protection locked="0"/>
    </xf>
    <xf numFmtId="176" fontId="2" fillId="0" borderId="0" xfId="1" applyNumberFormat="1" applyFont="1" applyFill="1" applyProtection="1">
      <protection locked="0"/>
    </xf>
    <xf numFmtId="176" fontId="2" fillId="0" borderId="0" xfId="0" applyNumberFormat="1" applyFont="1" applyFill="1" applyAlignment="1">
      <alignment horizontal="right" wrapText="1"/>
      <protection locked="0"/>
    </xf>
    <xf numFmtId="176" fontId="3" fillId="3" borderId="0" xfId="1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>
      <alignment wrapText="1"/>
      <protection locked="0"/>
    </xf>
    <xf numFmtId="176" fontId="2" fillId="3" borderId="0" xfId="1" applyNumberFormat="1" applyFont="1" applyFill="1" applyAlignment="1" applyProtection="1">
      <alignment horizontal="right" vertical="center" wrapText="1"/>
      <protection locked="0"/>
    </xf>
    <xf numFmtId="176" fontId="2" fillId="3" borderId="0" xfId="1" applyNumberFormat="1" applyFont="1" applyFill="1" applyAlignment="1" applyProtection="1">
      <alignment vertical="center"/>
      <protection locked="0"/>
    </xf>
    <xf numFmtId="37" fontId="3" fillId="0" borderId="0" xfId="1" applyNumberFormat="1" applyFont="1" applyProtection="1">
      <protection locked="0"/>
    </xf>
    <xf numFmtId="37" fontId="3" fillId="3" borderId="0" xfId="1" applyNumberFormat="1" applyFont="1" applyFill="1" applyAlignment="1" applyProtection="1">
      <alignment wrapText="1"/>
      <protection locked="0"/>
    </xf>
    <xf numFmtId="37" fontId="3" fillId="3" borderId="0" xfId="0" applyNumberFormat="1" applyFont="1" applyFill="1" applyAlignment="1">
      <alignment wrapText="1"/>
      <protection locked="0"/>
    </xf>
    <xf numFmtId="0" fontId="3" fillId="0" borderId="0" xfId="0" applyFont="1" applyFill="1" applyAlignment="1">
      <alignment horizontal="left" vertical="center" wrapText="1" indent="2"/>
      <protection locked="0"/>
    </xf>
    <xf numFmtId="177" fontId="3" fillId="0" borderId="0" xfId="1" applyNumberFormat="1" applyFont="1" applyFill="1" applyAlignment="1" applyProtection="1">
      <alignment horizontal="right" vertical="center" wrapText="1"/>
      <protection locked="0"/>
    </xf>
    <xf numFmtId="177" fontId="3" fillId="0" borderId="0" xfId="1" applyNumberFormat="1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>
      <alignment horizontal="right" vertical="center" wrapText="1"/>
      <protection locked="0"/>
    </xf>
    <xf numFmtId="43" fontId="3" fillId="0" borderId="0" xfId="1" applyFont="1" applyFill="1" applyAlignment="1">
      <alignment horizontal="right" wrapText="1"/>
    </xf>
    <xf numFmtId="0" fontId="3" fillId="3" borderId="0" xfId="0" applyFont="1" applyFill="1" applyAlignment="1">
      <alignment horizontal="left" vertical="center" wrapText="1" indent="2"/>
      <protection locked="0"/>
    </xf>
    <xf numFmtId="177" fontId="3" fillId="3" borderId="0" xfId="1" applyNumberFormat="1" applyFont="1" applyFill="1" applyAlignment="1" applyProtection="1">
      <alignment horizontal="right" vertical="center" wrapText="1"/>
      <protection locked="0"/>
    </xf>
    <xf numFmtId="177" fontId="3" fillId="3" borderId="0" xfId="1" applyNumberFormat="1" applyFont="1" applyFill="1" applyAlignment="1" applyProtection="1">
      <alignment vertical="center"/>
      <protection locked="0"/>
    </xf>
    <xf numFmtId="177" fontId="3" fillId="3" borderId="0" xfId="0" applyNumberFormat="1" applyFont="1" applyFill="1" applyAlignment="1">
      <alignment horizontal="right" vertical="center" wrapText="1"/>
      <protection locked="0"/>
    </xf>
    <xf numFmtId="2" fontId="3" fillId="0" borderId="0" xfId="0" applyNumberFormat="1" applyFont="1" applyFill="1" applyAlignment="1">
      <alignment horizontal="right" wrapText="1"/>
      <protection locked="0"/>
    </xf>
    <xf numFmtId="0" fontId="2" fillId="0" borderId="0" xfId="0" applyFont="1" applyFill="1" applyAlignment="1">
      <alignment wrapText="1"/>
      <protection locked="0"/>
    </xf>
    <xf numFmtId="39" fontId="3" fillId="0" borderId="0" xfId="1" applyNumberFormat="1" applyFont="1" applyProtection="1">
      <protection locked="0"/>
    </xf>
    <xf numFmtId="39" fontId="3" fillId="3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horizontal="left" vertical="center" wrapText="1" indent="2"/>
      <protection locked="0"/>
    </xf>
    <xf numFmtId="49" fontId="3" fillId="3" borderId="0" xfId="0" applyNumberFormat="1" applyFont="1" applyFill="1" applyAlignment="1">
      <alignment horizontal="left" vertical="center" wrapText="1" indent="2"/>
      <protection locked="0"/>
    </xf>
    <xf numFmtId="37" fontId="3" fillId="0" borderId="0" xfId="1" applyNumberFormat="1" applyFont="1" applyFill="1" applyAlignment="1" applyProtection="1">
      <alignment horizontal="right" vertical="center" wrapText="1"/>
      <protection locked="0"/>
    </xf>
    <xf numFmtId="37" fontId="4" fillId="0" borderId="0" xfId="1" applyNumberFormat="1" applyFont="1" applyProtection="1">
      <protection locked="0"/>
    </xf>
    <xf numFmtId="37" fontId="3" fillId="0" borderId="0" xfId="0" applyNumberFormat="1" applyFont="1" applyAlignment="1">
      <alignment vertical="center"/>
      <protection locked="0"/>
    </xf>
    <xf numFmtId="0" fontId="3" fillId="0" borderId="0" xfId="0" applyFont="1" applyAlignment="1">
      <alignment horizontal="left" vertical="center" indent="1"/>
      <protection locked="0"/>
    </xf>
    <xf numFmtId="176" fontId="4" fillId="0" borderId="0" xfId="1" applyNumberFormat="1" applyFont="1" applyProtection="1">
      <protection locked="0"/>
    </xf>
    <xf numFmtId="37" fontId="3" fillId="0" borderId="0" xfId="0" applyNumberFormat="1" applyFont="1" applyAlignment="1">
      <alignment horizontal="right" vertical="center" wrapText="1"/>
      <protection locked="0"/>
    </xf>
    <xf numFmtId="37" fontId="4" fillId="0" borderId="0" xfId="4" applyNumberFormat="1">
      <protection locked="0"/>
    </xf>
    <xf numFmtId="43" fontId="3" fillId="0" borderId="0" xfId="1" applyFont="1" applyProtection="1">
      <protection locked="0"/>
    </xf>
    <xf numFmtId="37" fontId="3" fillId="0" borderId="1" xfId="0" applyNumberFormat="1" applyFont="1" applyBorder="1">
      <protection locked="0"/>
    </xf>
    <xf numFmtId="37" fontId="3" fillId="0" borderId="0" xfId="0" applyNumberFormat="1" applyFont="1" applyAlignment="1">
      <alignment horizontal="center" wrapText="1"/>
      <protection locked="0"/>
    </xf>
    <xf numFmtId="176" fontId="2" fillId="3" borderId="0" xfId="0" applyNumberFormat="1" applyFont="1" applyFill="1" applyAlignment="1">
      <alignment vertical="center" wrapText="1"/>
      <protection locked="0"/>
    </xf>
    <xf numFmtId="176" fontId="2" fillId="3" borderId="0" xfId="0" applyNumberFormat="1" applyFont="1" applyFill="1" applyAlignment="1">
      <alignment wrapText="1"/>
      <protection locked="0"/>
    </xf>
    <xf numFmtId="183" fontId="3" fillId="0" borderId="0" xfId="0" applyNumberFormat="1" applyFont="1">
      <protection locked="0"/>
    </xf>
    <xf numFmtId="176" fontId="3" fillId="0" borderId="0" xfId="0" applyNumberFormat="1" applyFont="1" applyFill="1" applyAlignment="1">
      <alignment vertical="center" wrapText="1"/>
      <protection locked="0"/>
    </xf>
    <xf numFmtId="176" fontId="3" fillId="0" borderId="0" xfId="0" applyNumberFormat="1" applyFont="1" applyFill="1" applyAlignment="1">
      <alignment wrapText="1"/>
      <protection locked="0"/>
    </xf>
    <xf numFmtId="176" fontId="3" fillId="3" borderId="0" xfId="0" applyNumberFormat="1" applyFont="1" applyFill="1" applyAlignment="1">
      <alignment vertical="center" wrapText="1"/>
      <protection locked="0"/>
    </xf>
    <xf numFmtId="176" fontId="3" fillId="0" borderId="0" xfId="0" applyNumberFormat="1" applyFont="1" applyFill="1" applyAlignment="1">
      <alignment horizontal="center" wrapText="1"/>
      <protection locked="0"/>
    </xf>
    <xf numFmtId="0" fontId="3" fillId="0" borderId="0" xfId="4" applyFont="1">
      <protection locked="0"/>
    </xf>
    <xf numFmtId="176" fontId="3" fillId="0" borderId="0" xfId="4" applyNumberFormat="1" applyFont="1">
      <protection locked="0"/>
    </xf>
    <xf numFmtId="176" fontId="2" fillId="0" borderId="0" xfId="0" applyNumberFormat="1" applyFont="1" applyFill="1" applyAlignment="1">
      <alignment wrapText="1"/>
      <protection locked="0"/>
    </xf>
    <xf numFmtId="183" fontId="3" fillId="0" borderId="0" xfId="0" applyNumberFormat="1" applyFont="1" applyFill="1">
      <protection locked="0"/>
    </xf>
    <xf numFmtId="9" fontId="3" fillId="3" borderId="0" xfId="3" applyNumberFormat="1" applyFont="1" applyFill="1" applyAlignment="1" applyProtection="1">
      <alignment wrapText="1"/>
      <protection locked="0"/>
    </xf>
    <xf numFmtId="184" fontId="3" fillId="3" borderId="0" xfId="3" applyNumberFormat="1" applyFont="1" applyFill="1" applyAlignment="1" applyProtection="1">
      <alignment wrapText="1"/>
      <protection locked="0"/>
    </xf>
    <xf numFmtId="183" fontId="3" fillId="0" borderId="0" xfId="4" applyNumberFormat="1" applyFont="1">
      <protection locked="0"/>
    </xf>
    <xf numFmtId="176" fontId="3" fillId="0" borderId="0" xfId="1" applyNumberFormat="1" applyFont="1" applyFill="1" applyAlignment="1" applyProtection="1">
      <alignment wrapText="1"/>
      <protection locked="0"/>
    </xf>
    <xf numFmtId="177" fontId="3" fillId="3" borderId="0" xfId="0" applyNumberFormat="1" applyFont="1" applyFill="1" applyAlignment="1">
      <alignment vertical="center" wrapText="1"/>
      <protection locked="0"/>
    </xf>
    <xf numFmtId="177" fontId="3" fillId="3" borderId="0" xfId="0" applyNumberFormat="1" applyFont="1" applyFill="1" applyAlignment="1">
      <alignment wrapText="1"/>
      <protection locked="0"/>
    </xf>
    <xf numFmtId="177" fontId="3" fillId="0" borderId="0" xfId="0" applyNumberFormat="1" applyFont="1" applyFill="1" applyAlignment="1">
      <alignment vertical="center" wrapText="1"/>
      <protection locked="0"/>
    </xf>
    <xf numFmtId="177" fontId="3" fillId="0" borderId="0" xfId="0" applyNumberFormat="1" applyFont="1" applyFill="1" applyAlignment="1">
      <alignment wrapText="1"/>
      <protection locked="0"/>
    </xf>
    <xf numFmtId="0" fontId="3" fillId="0" borderId="0" xfId="0" applyFont="1" applyAlignment="1">
      <alignment vertical="top" wrapText="1"/>
      <protection locked="0"/>
    </xf>
    <xf numFmtId="43" fontId="3" fillId="0" borderId="0" xfId="1" applyFont="1" applyAlignment="1" applyProtection="1">
      <alignment vertical="top" wrapText="1"/>
      <protection locked="0"/>
    </xf>
    <xf numFmtId="0" fontId="3" fillId="0" borderId="0" xfId="0" applyFont="1" applyFill="1" applyAlignment="1">
      <alignment vertical="top" wrapText="1"/>
      <protection locked="0"/>
    </xf>
    <xf numFmtId="0" fontId="7" fillId="0" borderId="0" xfId="0" applyFont="1">
      <protection locked="0"/>
    </xf>
    <xf numFmtId="0" fontId="5" fillId="0" borderId="0" xfId="0" applyFont="1" applyFill="1" applyAlignment="1">
      <alignment horizontal="center" vertical="top" wrapText="1"/>
      <protection locked="0"/>
    </xf>
    <xf numFmtId="0" fontId="3" fillId="0" borderId="0" xfId="0" applyFont="1" applyAlignment="1">
      <alignment wrapText="1"/>
      <protection locked="0"/>
    </xf>
    <xf numFmtId="0" fontId="3" fillId="0" borderId="0" xfId="0" applyFont="1" applyFill="1" applyAlignment="1">
      <alignment vertical="top" wrapText="1"/>
      <protection locked="0"/>
    </xf>
    <xf numFmtId="0" fontId="3" fillId="0" borderId="0" xfId="0" applyFont="1" applyFill="1" applyAlignment="1">
      <alignment wrapText="1"/>
      <protection locked="0"/>
    </xf>
    <xf numFmtId="37" fontId="5" fillId="0" borderId="0" xfId="0" applyNumberFormat="1" applyFont="1" applyFill="1" applyAlignment="1">
      <alignment horizontal="center" vertical="top" wrapText="1"/>
      <protection locked="0"/>
    </xf>
    <xf numFmtId="37" fontId="3" fillId="0" borderId="0" xfId="0" applyNumberFormat="1" applyFont="1" applyFill="1" applyAlignment="1">
      <alignment wrapText="1"/>
      <protection locked="0"/>
    </xf>
    <xf numFmtId="37" fontId="2" fillId="0" borderId="2" xfId="0" applyNumberFormat="1" applyFont="1" applyFill="1" applyBorder="1" applyAlignment="1">
      <alignment horizontal="center" wrapText="1"/>
      <protection locked="0"/>
    </xf>
    <xf numFmtId="37" fontId="2" fillId="0" borderId="2" xfId="0" applyNumberFormat="1" applyFont="1" applyBorder="1" applyAlignment="1">
      <alignment horizontal="center" wrapText="1"/>
      <protection locked="0"/>
    </xf>
    <xf numFmtId="0" fontId="3" fillId="0" borderId="0" xfId="0" applyFont="1" applyFill="1" applyAlignment="1">
      <alignment horizontal="left" vertical="top" wrapText="1"/>
      <protection locked="0"/>
    </xf>
    <xf numFmtId="37" fontId="5" fillId="0" borderId="0" xfId="0" applyNumberFormat="1" applyFont="1" applyAlignment="1">
      <alignment horizontal="center" vertical="top" wrapText="1"/>
      <protection locked="0"/>
    </xf>
    <xf numFmtId="0" fontId="3" fillId="0" borderId="0" xfId="0" applyFont="1" applyFill="1" applyAlignment="1">
      <alignment horizontal="center" wrapText="1"/>
      <protection locked="0"/>
    </xf>
  </cellXfs>
  <cellStyles count="5">
    <cellStyle name="百分比" xfId="3" builtinId="5"/>
    <cellStyle name="常规" xfId="0" builtinId="0"/>
    <cellStyle name="常规 2" xfId="4"/>
    <cellStyle name="千位分隔" xfId="1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view="pageBreakPreview" topLeftCell="A31" zoomScaleNormal="100" zoomScaleSheetLayoutView="100" workbookViewId="0">
      <selection activeCell="A55" sqref="A55:XFD55"/>
    </sheetView>
  </sheetViews>
  <sheetFormatPr defaultColWidth="11.453125" defaultRowHeight="13" x14ac:dyDescent="0.3"/>
  <cols>
    <col min="1" max="1" width="4.81640625" style="2" customWidth="1"/>
    <col min="2" max="2" width="46.54296875" style="2" bestFit="1" customWidth="1"/>
    <col min="3" max="3" width="2.453125" style="2" customWidth="1"/>
    <col min="4" max="4" width="20.54296875" style="2" customWidth="1"/>
    <col min="5" max="5" width="3.1796875" style="2" customWidth="1"/>
    <col min="6" max="6" width="20.81640625" style="2" customWidth="1"/>
    <col min="7" max="7" width="2.81640625" style="2" customWidth="1"/>
    <col min="8" max="8" width="21.54296875" style="2" customWidth="1"/>
    <col min="9" max="9" width="2.453125" style="4" customWidth="1"/>
    <col min="10" max="10" width="11.453125" style="5"/>
    <col min="11" max="11" width="11.453125" style="6"/>
    <col min="12" max="16384" width="11.453125" style="5"/>
  </cols>
  <sheetData>
    <row r="1" spans="1:21" x14ac:dyDescent="0.3">
      <c r="A1" s="1" t="s">
        <v>0</v>
      </c>
      <c r="D1" s="3"/>
      <c r="E1" s="3"/>
      <c r="F1" s="3"/>
      <c r="H1" s="3"/>
    </row>
    <row r="2" spans="1:21" x14ac:dyDescent="0.3">
      <c r="A2" s="1" t="s">
        <v>1</v>
      </c>
    </row>
    <row r="3" spans="1:21" x14ac:dyDescent="0.3">
      <c r="A3" s="1" t="s">
        <v>2</v>
      </c>
    </row>
    <row r="4" spans="1:21" x14ac:dyDescent="0.3">
      <c r="B4" s="8"/>
      <c r="C4" s="8"/>
      <c r="D4" s="8"/>
      <c r="E4" s="8"/>
      <c r="F4" s="8"/>
      <c r="G4" s="8"/>
      <c r="H4" s="8"/>
      <c r="I4" s="9"/>
    </row>
    <row r="5" spans="1:21" x14ac:dyDescent="0.3">
      <c r="B5" s="155"/>
      <c r="C5" s="155" t="s">
        <v>3</v>
      </c>
      <c r="D5" s="10" t="s">
        <v>4</v>
      </c>
      <c r="E5" s="155"/>
      <c r="F5" s="10" t="s">
        <v>5</v>
      </c>
      <c r="G5" s="155"/>
      <c r="H5" s="10" t="s">
        <v>5</v>
      </c>
      <c r="I5" s="10"/>
    </row>
    <row r="6" spans="1:21" x14ac:dyDescent="0.3">
      <c r="B6" s="155"/>
      <c r="C6" s="155"/>
      <c r="D6" s="11" t="s">
        <v>6</v>
      </c>
      <c r="E6" s="155"/>
      <c r="F6" s="11" t="s">
        <v>6</v>
      </c>
      <c r="G6" s="155"/>
      <c r="H6" s="11" t="s">
        <v>7</v>
      </c>
      <c r="I6" s="10"/>
    </row>
    <row r="7" spans="1:21" x14ac:dyDescent="0.3">
      <c r="B7" s="155"/>
      <c r="C7" s="155"/>
      <c r="D7" s="12"/>
      <c r="E7" s="155"/>
      <c r="F7" s="12"/>
      <c r="G7" s="155"/>
      <c r="H7" s="12"/>
      <c r="I7" s="13"/>
    </row>
    <row r="8" spans="1:21" x14ac:dyDescent="0.3">
      <c r="B8" s="155"/>
      <c r="C8" s="155"/>
      <c r="D8" s="14"/>
      <c r="E8" s="155"/>
      <c r="F8" s="14"/>
      <c r="G8" s="155"/>
      <c r="H8" s="14"/>
      <c r="I8" s="13"/>
    </row>
    <row r="9" spans="1:21" x14ac:dyDescent="0.3">
      <c r="A9" s="3"/>
      <c r="B9" s="156"/>
      <c r="C9" s="157" t="s">
        <v>3</v>
      </c>
      <c r="D9" s="154"/>
      <c r="E9" s="157"/>
      <c r="F9" s="154"/>
      <c r="G9" s="157"/>
      <c r="H9" s="154"/>
      <c r="I9" s="154"/>
    </row>
    <row r="10" spans="1:21" x14ac:dyDescent="0.3">
      <c r="A10" s="3"/>
      <c r="B10" s="156"/>
      <c r="C10" s="157"/>
      <c r="D10" s="154"/>
      <c r="E10" s="157"/>
      <c r="F10" s="154"/>
      <c r="G10" s="157"/>
      <c r="H10" s="154"/>
      <c r="I10" s="154"/>
    </row>
    <row r="11" spans="1:21" x14ac:dyDescent="0.3">
      <c r="B11" s="15" t="s">
        <v>8</v>
      </c>
      <c r="C11" s="16" t="s">
        <v>3</v>
      </c>
      <c r="D11" s="17"/>
      <c r="E11" s="17"/>
      <c r="F11" s="17"/>
      <c r="G11" s="17"/>
      <c r="H11" s="17"/>
      <c r="I11" s="9"/>
    </row>
    <row r="12" spans="1:21" x14ac:dyDescent="0.3">
      <c r="B12" s="18" t="s">
        <v>9</v>
      </c>
      <c r="C12" s="8" t="s">
        <v>3</v>
      </c>
      <c r="D12" s="19"/>
      <c r="E12" s="19"/>
      <c r="F12" s="19"/>
      <c r="G12" s="19"/>
      <c r="H12" s="19"/>
      <c r="I12" s="9"/>
    </row>
    <row r="13" spans="1:21" x14ac:dyDescent="0.3">
      <c r="B13" s="20" t="s">
        <v>10</v>
      </c>
      <c r="C13" s="16" t="s">
        <v>3</v>
      </c>
      <c r="D13" s="21">
        <v>21196</v>
      </c>
      <c r="E13" s="22"/>
      <c r="F13" s="21">
        <v>22959</v>
      </c>
      <c r="G13" s="22"/>
      <c r="H13" s="21">
        <v>3427</v>
      </c>
      <c r="I13" s="23"/>
      <c r="L13" s="24"/>
      <c r="P13" s="25"/>
      <c r="Q13" s="25"/>
      <c r="R13" s="25"/>
      <c r="S13" s="25"/>
      <c r="T13" s="25"/>
      <c r="U13" s="25"/>
    </row>
    <row r="14" spans="1:21" s="30" customFormat="1" x14ac:dyDescent="0.3">
      <c r="A14" s="3"/>
      <c r="B14" s="26" t="s">
        <v>11</v>
      </c>
      <c r="C14" s="27"/>
      <c r="D14" s="28">
        <v>29566</v>
      </c>
      <c r="E14" s="29"/>
      <c r="F14" s="28">
        <v>30721</v>
      </c>
      <c r="G14" s="29"/>
      <c r="H14" s="28">
        <v>4587</v>
      </c>
      <c r="I14" s="23"/>
      <c r="K14" s="31"/>
      <c r="L14" s="24"/>
      <c r="P14" s="25"/>
      <c r="Q14" s="25"/>
      <c r="R14" s="25"/>
      <c r="S14" s="25"/>
      <c r="T14" s="25"/>
      <c r="U14" s="25"/>
    </row>
    <row r="15" spans="1:21" x14ac:dyDescent="0.3">
      <c r="B15" s="32" t="s">
        <v>12</v>
      </c>
      <c r="C15" s="33" t="s">
        <v>3</v>
      </c>
      <c r="D15" s="21">
        <v>4649</v>
      </c>
      <c r="E15" s="34"/>
      <c r="F15" s="21">
        <v>5445</v>
      </c>
      <c r="G15" s="34"/>
      <c r="H15" s="21">
        <v>813</v>
      </c>
      <c r="I15" s="23"/>
      <c r="L15" s="24"/>
      <c r="P15" s="25"/>
      <c r="Q15" s="25"/>
      <c r="R15" s="25"/>
      <c r="S15" s="25"/>
      <c r="T15" s="25"/>
      <c r="U15" s="25"/>
    </row>
    <row r="16" spans="1:21" s="30" customFormat="1" x14ac:dyDescent="0.3">
      <c r="A16" s="3"/>
      <c r="B16" s="26" t="s">
        <v>13</v>
      </c>
      <c r="C16" s="27" t="s">
        <v>3</v>
      </c>
      <c r="D16" s="28">
        <v>10697</v>
      </c>
      <c r="E16" s="29"/>
      <c r="F16" s="28">
        <v>10778</v>
      </c>
      <c r="G16" s="29"/>
      <c r="H16" s="28">
        <v>1609</v>
      </c>
      <c r="I16" s="23"/>
      <c r="K16" s="31"/>
      <c r="L16" s="24"/>
      <c r="P16" s="25"/>
      <c r="Q16" s="25"/>
      <c r="R16" s="25"/>
      <c r="S16" s="25"/>
      <c r="T16" s="25"/>
      <c r="U16" s="25"/>
    </row>
    <row r="17" spans="1:21" x14ac:dyDescent="0.3">
      <c r="B17" s="8"/>
      <c r="C17" s="8"/>
      <c r="D17" s="35"/>
      <c r="E17" s="35"/>
      <c r="F17" s="35"/>
      <c r="G17" s="35"/>
      <c r="H17" s="35"/>
      <c r="I17" s="3"/>
      <c r="L17" s="24"/>
      <c r="P17" s="25"/>
      <c r="Q17" s="25"/>
      <c r="R17" s="25"/>
      <c r="S17" s="25"/>
      <c r="T17" s="25"/>
      <c r="U17" s="25"/>
    </row>
    <row r="18" spans="1:21" x14ac:dyDescent="0.3">
      <c r="A18" s="36"/>
      <c r="B18" s="15" t="s">
        <v>14</v>
      </c>
      <c r="C18" s="37" t="s">
        <v>3</v>
      </c>
      <c r="D18" s="38">
        <v>66108</v>
      </c>
      <c r="E18" s="38"/>
      <c r="F18" s="38">
        <f>SUM(F13:F17)</f>
        <v>69903</v>
      </c>
      <c r="G18" s="39"/>
      <c r="H18" s="38">
        <f>SUM(H13:H17)</f>
        <v>10436</v>
      </c>
      <c r="I18" s="40"/>
      <c r="L18" s="24"/>
      <c r="P18" s="25"/>
      <c r="Q18" s="25"/>
      <c r="R18" s="25"/>
      <c r="S18" s="25"/>
      <c r="T18" s="25"/>
      <c r="U18" s="25"/>
    </row>
    <row r="19" spans="1:21" x14ac:dyDescent="0.3">
      <c r="B19" s="8"/>
      <c r="C19" s="8"/>
      <c r="D19" s="35"/>
      <c r="E19" s="35"/>
      <c r="F19" s="35"/>
      <c r="G19" s="35"/>
      <c r="H19" s="35"/>
      <c r="I19" s="3"/>
      <c r="L19" s="24"/>
      <c r="P19" s="25"/>
      <c r="Q19" s="25"/>
      <c r="R19" s="25"/>
      <c r="S19" s="25"/>
      <c r="T19" s="25"/>
      <c r="U19" s="25"/>
    </row>
    <row r="20" spans="1:21" x14ac:dyDescent="0.3">
      <c r="B20" s="32" t="s">
        <v>15</v>
      </c>
      <c r="C20" s="41" t="s">
        <v>3</v>
      </c>
      <c r="D20" s="42">
        <v>5534</v>
      </c>
      <c r="E20" s="34"/>
      <c r="F20" s="42">
        <v>5307</v>
      </c>
      <c r="G20" s="34"/>
      <c r="H20" s="42">
        <v>792</v>
      </c>
      <c r="I20" s="23"/>
      <c r="L20" s="24"/>
      <c r="P20" s="25"/>
      <c r="Q20" s="25"/>
      <c r="R20" s="25"/>
      <c r="S20" s="25"/>
      <c r="T20" s="25"/>
      <c r="U20" s="25"/>
    </row>
    <row r="21" spans="1:21" s="30" customFormat="1" x14ac:dyDescent="0.3">
      <c r="A21" s="3"/>
      <c r="B21" s="26" t="s">
        <v>16</v>
      </c>
      <c r="C21" s="43" t="s">
        <v>3</v>
      </c>
      <c r="D21" s="28">
        <v>13046</v>
      </c>
      <c r="E21" s="29"/>
      <c r="F21" s="28">
        <v>12929</v>
      </c>
      <c r="G21" s="29"/>
      <c r="H21" s="28">
        <v>1931</v>
      </c>
      <c r="I21" s="23"/>
      <c r="K21" s="31"/>
      <c r="L21" s="24"/>
      <c r="P21" s="25"/>
      <c r="Q21" s="25"/>
      <c r="R21" s="25"/>
      <c r="S21" s="25"/>
      <c r="T21" s="25"/>
      <c r="U21" s="25"/>
    </row>
    <row r="22" spans="1:21" x14ac:dyDescent="0.3">
      <c r="B22" s="32" t="s">
        <v>17</v>
      </c>
      <c r="C22" s="41"/>
      <c r="D22" s="42">
        <v>777</v>
      </c>
      <c r="E22" s="34"/>
      <c r="F22" s="42">
        <v>925</v>
      </c>
      <c r="G22" s="34"/>
      <c r="H22" s="42">
        <v>138</v>
      </c>
      <c r="I22" s="23"/>
      <c r="L22" s="24"/>
      <c r="P22" s="25"/>
      <c r="Q22" s="25"/>
      <c r="R22" s="25"/>
      <c r="S22" s="25"/>
      <c r="T22" s="25"/>
      <c r="U22" s="25"/>
    </row>
    <row r="23" spans="1:21" s="30" customFormat="1" ht="46" x14ac:dyDescent="0.3">
      <c r="A23" s="3"/>
      <c r="B23" s="26" t="s">
        <v>18</v>
      </c>
      <c r="C23" s="43"/>
      <c r="D23" s="28">
        <v>44961</v>
      </c>
      <c r="E23" s="29"/>
      <c r="F23" s="28">
        <v>44075</v>
      </c>
      <c r="G23" s="29"/>
      <c r="H23" s="28">
        <v>6580</v>
      </c>
      <c r="I23" s="23"/>
      <c r="K23" s="31"/>
      <c r="L23" s="24"/>
      <c r="P23" s="25"/>
      <c r="Q23" s="25"/>
      <c r="R23" s="25"/>
      <c r="S23" s="25"/>
      <c r="T23" s="25"/>
      <c r="U23" s="25"/>
    </row>
    <row r="24" spans="1:21" x14ac:dyDescent="0.3">
      <c r="B24" s="32" t="s">
        <v>19</v>
      </c>
      <c r="C24" s="41" t="s">
        <v>3</v>
      </c>
      <c r="D24" s="42">
        <v>59353</v>
      </c>
      <c r="E24" s="34"/>
      <c r="F24" s="42">
        <v>59326</v>
      </c>
      <c r="G24" s="34"/>
      <c r="H24" s="42">
        <v>8857</v>
      </c>
      <c r="I24" s="23"/>
      <c r="L24" s="24"/>
      <c r="P24" s="25"/>
      <c r="Q24" s="25"/>
      <c r="R24" s="25"/>
      <c r="S24" s="25"/>
      <c r="T24" s="25"/>
      <c r="U24" s="25"/>
    </row>
    <row r="25" spans="1:21" s="30" customFormat="1" x14ac:dyDescent="0.3">
      <c r="A25" s="3"/>
      <c r="B25" s="26" t="s">
        <v>20</v>
      </c>
      <c r="C25" s="43"/>
      <c r="D25" s="28">
        <v>396</v>
      </c>
      <c r="E25" s="29"/>
      <c r="F25" s="28">
        <v>398</v>
      </c>
      <c r="G25" s="29"/>
      <c r="H25" s="28">
        <v>60</v>
      </c>
      <c r="I25" s="23"/>
      <c r="K25" s="31"/>
      <c r="L25" s="24"/>
      <c r="P25" s="25"/>
      <c r="Q25" s="25"/>
      <c r="R25" s="25"/>
      <c r="S25" s="25"/>
      <c r="T25" s="25"/>
      <c r="U25" s="25"/>
    </row>
    <row r="26" spans="1:21" x14ac:dyDescent="0.3">
      <c r="B26" s="32" t="s">
        <v>21</v>
      </c>
      <c r="C26" s="41"/>
      <c r="D26" s="42">
        <v>1684</v>
      </c>
      <c r="E26" s="34"/>
      <c r="F26" s="42">
        <v>1765</v>
      </c>
      <c r="G26" s="34"/>
      <c r="H26" s="42">
        <v>263</v>
      </c>
      <c r="I26" s="23"/>
      <c r="L26" s="24"/>
      <c r="P26" s="25"/>
      <c r="Q26" s="25"/>
      <c r="R26" s="25"/>
      <c r="S26" s="25"/>
      <c r="T26" s="25"/>
      <c r="U26" s="25"/>
    </row>
    <row r="27" spans="1:21" x14ac:dyDescent="0.3">
      <c r="B27" s="8"/>
      <c r="C27" s="8"/>
      <c r="D27" s="35"/>
      <c r="E27" s="35"/>
      <c r="F27" s="35"/>
      <c r="G27" s="35"/>
      <c r="H27" s="35"/>
      <c r="I27" s="3"/>
      <c r="L27" s="24"/>
      <c r="P27" s="25"/>
      <c r="Q27" s="25"/>
      <c r="R27" s="25"/>
      <c r="S27" s="25"/>
      <c r="T27" s="25"/>
      <c r="U27" s="25"/>
    </row>
    <row r="28" spans="1:21" x14ac:dyDescent="0.3">
      <c r="B28" s="15" t="s">
        <v>22</v>
      </c>
      <c r="C28" s="16" t="s">
        <v>3</v>
      </c>
      <c r="D28" s="38">
        <v>191859</v>
      </c>
      <c r="E28" s="38"/>
      <c r="F28" s="38">
        <f>SUM(F18:F27)</f>
        <v>194628</v>
      </c>
      <c r="G28" s="39"/>
      <c r="H28" s="38">
        <f>SUM(H18:H27)</f>
        <v>29057</v>
      </c>
      <c r="I28" s="44"/>
      <c r="L28" s="24"/>
      <c r="P28" s="25"/>
      <c r="Q28" s="25"/>
      <c r="R28" s="25"/>
      <c r="S28" s="25"/>
      <c r="T28" s="25"/>
      <c r="U28" s="25"/>
    </row>
    <row r="29" spans="1:21" x14ac:dyDescent="0.3">
      <c r="B29" s="8"/>
      <c r="C29" s="8"/>
      <c r="D29" s="35"/>
      <c r="E29" s="35"/>
      <c r="F29" s="35"/>
      <c r="G29" s="35"/>
      <c r="H29" s="35"/>
      <c r="I29" s="3"/>
      <c r="L29" s="24"/>
      <c r="P29" s="25"/>
      <c r="Q29" s="25"/>
      <c r="R29" s="25"/>
      <c r="S29" s="25"/>
      <c r="T29" s="25"/>
      <c r="U29" s="25"/>
    </row>
    <row r="30" spans="1:21" x14ac:dyDescent="0.3">
      <c r="B30" s="15" t="s">
        <v>23</v>
      </c>
      <c r="C30" s="16" t="s">
        <v>3</v>
      </c>
      <c r="D30" s="45"/>
      <c r="E30" s="45"/>
      <c r="F30" s="45"/>
      <c r="G30" s="45"/>
      <c r="H30" s="45"/>
      <c r="I30" s="27"/>
      <c r="L30" s="24"/>
      <c r="P30" s="25"/>
      <c r="Q30" s="25"/>
      <c r="R30" s="25"/>
      <c r="S30" s="25"/>
      <c r="T30" s="25"/>
      <c r="U30" s="25"/>
    </row>
    <row r="31" spans="1:21" x14ac:dyDescent="0.3">
      <c r="B31" s="18" t="s">
        <v>24</v>
      </c>
      <c r="C31" s="8" t="s">
        <v>3</v>
      </c>
      <c r="D31" s="46"/>
      <c r="E31" s="46"/>
      <c r="F31" s="46"/>
      <c r="G31" s="46"/>
      <c r="H31" s="46"/>
      <c r="I31" s="27"/>
      <c r="L31" s="24"/>
      <c r="P31" s="25"/>
      <c r="Q31" s="25"/>
      <c r="R31" s="25"/>
      <c r="S31" s="25"/>
      <c r="T31" s="25"/>
      <c r="U31" s="25"/>
    </row>
    <row r="32" spans="1:21" x14ac:dyDescent="0.3">
      <c r="B32" s="32" t="s">
        <v>25</v>
      </c>
      <c r="C32" s="33"/>
      <c r="D32" s="42">
        <v>39866</v>
      </c>
      <c r="E32" s="47"/>
      <c r="F32" s="42">
        <v>36203</v>
      </c>
      <c r="G32" s="47"/>
      <c r="H32" s="42">
        <v>5405</v>
      </c>
      <c r="I32" s="27"/>
      <c r="L32" s="24"/>
      <c r="P32" s="25"/>
      <c r="Q32" s="25"/>
      <c r="R32" s="25"/>
      <c r="S32" s="25"/>
      <c r="T32" s="25"/>
      <c r="U32" s="25"/>
    </row>
    <row r="33" spans="1:21" x14ac:dyDescent="0.3">
      <c r="B33" s="26" t="s">
        <v>26</v>
      </c>
      <c r="C33" s="27" t="s">
        <v>3</v>
      </c>
      <c r="D33" s="28">
        <v>6019</v>
      </c>
      <c r="E33" s="29"/>
      <c r="F33" s="28">
        <v>6745</v>
      </c>
      <c r="G33" s="29"/>
      <c r="H33" s="28">
        <v>1007</v>
      </c>
      <c r="I33" s="23"/>
      <c r="L33" s="24"/>
      <c r="P33" s="25"/>
      <c r="Q33" s="25"/>
      <c r="R33" s="25"/>
      <c r="S33" s="25"/>
      <c r="T33" s="25"/>
      <c r="U33" s="25"/>
    </row>
    <row r="34" spans="1:21" x14ac:dyDescent="0.3">
      <c r="B34" s="32" t="s">
        <v>27</v>
      </c>
      <c r="C34" s="33" t="s">
        <v>3</v>
      </c>
      <c r="D34" s="42">
        <v>7535</v>
      </c>
      <c r="E34" s="34"/>
      <c r="F34" s="42">
        <v>7822</v>
      </c>
      <c r="G34" s="34"/>
      <c r="H34" s="42">
        <v>1168</v>
      </c>
      <c r="I34" s="23"/>
      <c r="L34" s="24"/>
      <c r="P34" s="25"/>
      <c r="Q34" s="25"/>
      <c r="R34" s="25"/>
      <c r="S34" s="25"/>
      <c r="T34" s="25"/>
      <c r="U34" s="25"/>
    </row>
    <row r="35" spans="1:21" x14ac:dyDescent="0.3">
      <c r="B35" s="26" t="s">
        <v>28</v>
      </c>
      <c r="C35" s="27"/>
      <c r="D35" s="28">
        <v>12798</v>
      </c>
      <c r="E35" s="29"/>
      <c r="F35" s="28">
        <v>11926</v>
      </c>
      <c r="G35" s="29"/>
      <c r="H35" s="28">
        <v>1781</v>
      </c>
      <c r="I35" s="23"/>
      <c r="L35" s="24"/>
      <c r="P35" s="25"/>
      <c r="Q35" s="25"/>
      <c r="R35" s="25"/>
      <c r="S35" s="25"/>
      <c r="T35" s="25"/>
      <c r="U35" s="25"/>
    </row>
    <row r="36" spans="1:21" x14ac:dyDescent="0.3">
      <c r="B36" s="48" t="s">
        <v>29</v>
      </c>
      <c r="C36" s="33" t="s">
        <v>3</v>
      </c>
      <c r="D36" s="49">
        <v>66218</v>
      </c>
      <c r="E36" s="49"/>
      <c r="F36" s="49">
        <f>SUM(F32:F35)</f>
        <v>62696</v>
      </c>
      <c r="G36" s="50"/>
      <c r="H36" s="49">
        <f>SUM(H32:H35)</f>
        <v>9361</v>
      </c>
      <c r="I36" s="44"/>
      <c r="L36" s="24"/>
      <c r="P36" s="25"/>
      <c r="Q36" s="25"/>
      <c r="R36" s="25"/>
      <c r="S36" s="25"/>
      <c r="T36" s="25"/>
      <c r="U36" s="25"/>
    </row>
    <row r="37" spans="1:21" x14ac:dyDescent="0.3">
      <c r="B37" s="8"/>
      <c r="C37" s="8"/>
      <c r="D37" s="35"/>
      <c r="E37" s="35"/>
      <c r="F37" s="35"/>
      <c r="G37" s="35"/>
      <c r="H37" s="35"/>
      <c r="I37" s="3"/>
      <c r="L37" s="24"/>
      <c r="P37" s="25"/>
      <c r="Q37" s="25"/>
      <c r="R37" s="25"/>
      <c r="S37" s="25"/>
      <c r="T37" s="25"/>
      <c r="U37" s="25"/>
    </row>
    <row r="38" spans="1:21" x14ac:dyDescent="0.3">
      <c r="B38" s="32" t="s">
        <v>30</v>
      </c>
      <c r="C38" s="33"/>
      <c r="D38" s="42">
        <v>3527</v>
      </c>
      <c r="E38" s="34"/>
      <c r="F38" s="42">
        <v>3491</v>
      </c>
      <c r="G38" s="34"/>
      <c r="H38" s="42">
        <v>521</v>
      </c>
      <c r="I38" s="3"/>
      <c r="L38" s="24"/>
      <c r="P38" s="25"/>
      <c r="Q38" s="25"/>
      <c r="R38" s="25"/>
      <c r="S38" s="25"/>
      <c r="T38" s="25"/>
      <c r="U38" s="25"/>
    </row>
    <row r="39" spans="1:21" x14ac:dyDescent="0.3">
      <c r="A39" s="3"/>
      <c r="B39" s="26" t="s">
        <v>31</v>
      </c>
      <c r="C39" s="27"/>
      <c r="D39" s="28">
        <v>11093</v>
      </c>
      <c r="E39" s="29"/>
      <c r="F39" s="28">
        <v>17402</v>
      </c>
      <c r="G39" s="29"/>
      <c r="H39" s="28">
        <v>2598</v>
      </c>
      <c r="I39" s="3"/>
      <c r="L39" s="24"/>
      <c r="P39" s="25"/>
      <c r="Q39" s="25"/>
      <c r="R39" s="25"/>
      <c r="S39" s="25"/>
      <c r="T39" s="25"/>
      <c r="U39" s="25"/>
    </row>
    <row r="40" spans="1:21" x14ac:dyDescent="0.3">
      <c r="B40" s="32" t="s">
        <v>32</v>
      </c>
      <c r="C40" s="33"/>
      <c r="D40" s="42">
        <v>400</v>
      </c>
      <c r="E40" s="34"/>
      <c r="F40" s="42">
        <v>591</v>
      </c>
      <c r="G40" s="34"/>
      <c r="H40" s="42">
        <v>88</v>
      </c>
      <c r="I40" s="3"/>
      <c r="L40" s="24"/>
      <c r="P40" s="25"/>
      <c r="Q40" s="25"/>
      <c r="R40" s="25"/>
      <c r="S40" s="25"/>
      <c r="T40" s="25"/>
      <c r="U40" s="25"/>
    </row>
    <row r="41" spans="1:21" s="30" customFormat="1" x14ac:dyDescent="0.3">
      <c r="A41" s="3"/>
      <c r="B41" s="26" t="s">
        <v>33</v>
      </c>
      <c r="C41" s="27"/>
      <c r="D41" s="28">
        <v>165</v>
      </c>
      <c r="E41" s="29"/>
      <c r="F41" s="28">
        <v>170</v>
      </c>
      <c r="G41" s="29"/>
      <c r="H41" s="28">
        <v>25</v>
      </c>
      <c r="I41" s="3"/>
      <c r="K41" s="31"/>
      <c r="L41" s="24"/>
      <c r="P41" s="25"/>
      <c r="Q41" s="25"/>
      <c r="R41" s="25"/>
      <c r="S41" s="25"/>
      <c r="T41" s="25"/>
      <c r="U41" s="25"/>
    </row>
    <row r="42" spans="1:21" x14ac:dyDescent="0.3">
      <c r="B42" s="8"/>
      <c r="C42" s="8"/>
      <c r="D42" s="35"/>
      <c r="E42" s="35"/>
      <c r="F42" s="35"/>
      <c r="G42" s="35"/>
      <c r="H42" s="35"/>
      <c r="I42" s="3"/>
      <c r="L42" s="24"/>
      <c r="P42" s="25"/>
      <c r="Q42" s="25"/>
      <c r="R42" s="25"/>
      <c r="S42" s="25"/>
      <c r="T42" s="25"/>
      <c r="U42" s="25"/>
    </row>
    <row r="43" spans="1:21" x14ac:dyDescent="0.3">
      <c r="B43" s="48" t="s">
        <v>34</v>
      </c>
      <c r="C43" s="33"/>
      <c r="D43" s="49">
        <v>81403</v>
      </c>
      <c r="E43" s="49"/>
      <c r="F43" s="49">
        <f>SUM(F36:F41)</f>
        <v>84350</v>
      </c>
      <c r="G43" s="50"/>
      <c r="H43" s="49">
        <f>SUM(H36:H41)</f>
        <v>12593</v>
      </c>
      <c r="I43" s="44"/>
      <c r="L43" s="24"/>
      <c r="P43" s="25"/>
      <c r="Q43" s="25"/>
      <c r="R43" s="25"/>
      <c r="S43" s="25"/>
      <c r="T43" s="25"/>
      <c r="U43" s="25"/>
    </row>
    <row r="44" spans="1:21" x14ac:dyDescent="0.3">
      <c r="B44" s="8"/>
      <c r="C44" s="8"/>
      <c r="D44" s="35"/>
      <c r="E44" s="35"/>
      <c r="F44" s="35"/>
      <c r="G44" s="35"/>
      <c r="H44" s="35"/>
      <c r="I44" s="3"/>
      <c r="L44" s="24"/>
      <c r="P44" s="25"/>
      <c r="Q44" s="25"/>
      <c r="R44" s="25"/>
      <c r="S44" s="25"/>
      <c r="T44" s="25"/>
      <c r="U44" s="25"/>
    </row>
    <row r="45" spans="1:21" x14ac:dyDescent="0.3">
      <c r="B45" s="48" t="s">
        <v>35</v>
      </c>
      <c r="C45" s="33" t="s">
        <v>3</v>
      </c>
      <c r="D45" s="47"/>
      <c r="E45" s="47"/>
      <c r="F45" s="47"/>
      <c r="G45" s="47"/>
      <c r="H45" s="47"/>
      <c r="I45" s="27"/>
      <c r="L45" s="24"/>
      <c r="P45" s="25"/>
      <c r="Q45" s="25"/>
      <c r="R45" s="25"/>
      <c r="S45" s="25"/>
      <c r="T45" s="25"/>
      <c r="U45" s="25"/>
    </row>
    <row r="46" spans="1:21" x14ac:dyDescent="0.3">
      <c r="B46" s="51"/>
      <c r="C46" s="27"/>
      <c r="D46" s="52"/>
      <c r="E46" s="52"/>
      <c r="F46" s="52"/>
      <c r="G46" s="53"/>
      <c r="H46" s="52"/>
      <c r="I46" s="23"/>
      <c r="L46" s="24"/>
      <c r="P46" s="25"/>
      <c r="Q46" s="25"/>
      <c r="R46" s="25"/>
      <c r="S46" s="25"/>
      <c r="T46" s="25"/>
      <c r="U46" s="25"/>
    </row>
    <row r="47" spans="1:21" x14ac:dyDescent="0.3">
      <c r="B47" s="54" t="s">
        <v>36</v>
      </c>
      <c r="C47" s="33"/>
      <c r="D47" s="49">
        <v>109677</v>
      </c>
      <c r="E47" s="49"/>
      <c r="F47" s="49">
        <v>109542</v>
      </c>
      <c r="G47" s="50"/>
      <c r="H47" s="49">
        <v>16354</v>
      </c>
      <c r="I47" s="23"/>
      <c r="L47" s="24"/>
      <c r="P47" s="25"/>
      <c r="Q47" s="25"/>
      <c r="R47" s="25"/>
      <c r="S47" s="25"/>
      <c r="T47" s="25"/>
      <c r="U47" s="25"/>
    </row>
    <row r="48" spans="1:21" x14ac:dyDescent="0.3">
      <c r="B48" s="51"/>
      <c r="C48" s="27"/>
      <c r="D48" s="52"/>
      <c r="E48" s="52"/>
      <c r="F48" s="52"/>
      <c r="G48" s="53"/>
      <c r="H48" s="52"/>
      <c r="I48" s="23"/>
      <c r="L48" s="24"/>
      <c r="P48" s="25"/>
      <c r="Q48" s="25"/>
      <c r="R48" s="25"/>
      <c r="S48" s="25"/>
      <c r="T48" s="25"/>
      <c r="U48" s="25"/>
    </row>
    <row r="49" spans="1:21" x14ac:dyDescent="0.3">
      <c r="B49" s="32" t="s">
        <v>37</v>
      </c>
      <c r="C49" s="33" t="s">
        <v>3</v>
      </c>
      <c r="D49" s="42">
        <v>779</v>
      </c>
      <c r="E49" s="42"/>
      <c r="F49" s="42">
        <v>736</v>
      </c>
      <c r="G49" s="42"/>
      <c r="H49" s="42">
        <v>110</v>
      </c>
      <c r="I49" s="23"/>
      <c r="L49" s="24"/>
      <c r="P49" s="25"/>
      <c r="Q49" s="25"/>
      <c r="R49" s="25"/>
      <c r="S49" s="25"/>
      <c r="T49" s="25"/>
      <c r="U49" s="25"/>
    </row>
    <row r="50" spans="1:21" x14ac:dyDescent="0.3">
      <c r="B50" s="8"/>
      <c r="C50" s="8"/>
      <c r="D50" s="55"/>
      <c r="E50" s="35"/>
      <c r="F50" s="55"/>
      <c r="G50" s="35"/>
      <c r="H50" s="55"/>
      <c r="I50" s="3"/>
      <c r="L50" s="24"/>
      <c r="P50" s="25"/>
      <c r="Q50" s="25"/>
      <c r="R50" s="25"/>
      <c r="S50" s="25"/>
      <c r="T50" s="25"/>
      <c r="U50" s="25"/>
    </row>
    <row r="51" spans="1:21" x14ac:dyDescent="0.3">
      <c r="B51" s="48" t="s">
        <v>38</v>
      </c>
      <c r="C51" s="33" t="s">
        <v>3</v>
      </c>
      <c r="D51" s="49">
        <v>110456</v>
      </c>
      <c r="E51" s="49"/>
      <c r="F51" s="49">
        <f>SUM(F47:F49)</f>
        <v>110278</v>
      </c>
      <c r="G51" s="50"/>
      <c r="H51" s="49">
        <f>SUM(H47:H49)</f>
        <v>16464</v>
      </c>
      <c r="I51" s="56"/>
      <c r="L51" s="24"/>
      <c r="P51" s="25"/>
      <c r="Q51" s="25"/>
      <c r="R51" s="25"/>
      <c r="S51" s="25"/>
      <c r="T51" s="25"/>
      <c r="U51" s="25"/>
    </row>
    <row r="52" spans="1:21" x14ac:dyDescent="0.3">
      <c r="B52" s="8"/>
      <c r="C52" s="8"/>
      <c r="D52" s="55"/>
      <c r="E52" s="35"/>
      <c r="F52" s="55"/>
      <c r="G52" s="35"/>
      <c r="H52" s="55"/>
      <c r="I52" s="3"/>
      <c r="L52" s="24"/>
      <c r="P52" s="25"/>
      <c r="Q52" s="25"/>
      <c r="R52" s="25"/>
      <c r="S52" s="25"/>
      <c r="T52" s="25"/>
      <c r="U52" s="25"/>
    </row>
    <row r="53" spans="1:21" x14ac:dyDescent="0.3">
      <c r="B53" s="48" t="s">
        <v>39</v>
      </c>
      <c r="C53" s="33" t="s">
        <v>3</v>
      </c>
      <c r="D53" s="49">
        <v>191859</v>
      </c>
      <c r="E53" s="49"/>
      <c r="F53" s="49">
        <f>F51+F43</f>
        <v>194628</v>
      </c>
      <c r="G53" s="50"/>
      <c r="H53" s="49">
        <f>H51+H43</f>
        <v>29057</v>
      </c>
      <c r="I53" s="56"/>
      <c r="L53" s="24"/>
      <c r="P53" s="25"/>
      <c r="Q53" s="25"/>
      <c r="R53" s="25"/>
      <c r="S53" s="25"/>
      <c r="T53" s="25"/>
      <c r="U53" s="25"/>
    </row>
    <row r="54" spans="1:21" x14ac:dyDescent="0.3">
      <c r="B54" s="57"/>
      <c r="C54" s="27"/>
      <c r="D54" s="58"/>
      <c r="E54" s="58"/>
      <c r="F54" s="58"/>
      <c r="G54" s="59"/>
      <c r="H54" s="58"/>
      <c r="I54" s="56"/>
      <c r="P54" s="25"/>
      <c r="Q54" s="25"/>
      <c r="R54" s="25"/>
      <c r="S54" s="25"/>
      <c r="T54" s="25"/>
      <c r="U54" s="25"/>
    </row>
    <row r="55" spans="1:21" s="4" customFormat="1" ht="11.5" x14ac:dyDescent="0.25">
      <c r="A55" s="2"/>
      <c r="B55" s="1"/>
      <c r="C55" s="1"/>
      <c r="D55" s="60"/>
      <c r="E55" s="1"/>
      <c r="F55" s="60"/>
      <c r="G55" s="2"/>
      <c r="H55" s="61"/>
    </row>
  </sheetData>
  <mergeCells count="12">
    <mergeCell ref="H9:H10"/>
    <mergeCell ref="I9:I10"/>
    <mergeCell ref="B5:B8"/>
    <mergeCell ref="C5:C8"/>
    <mergeCell ref="E5:E8"/>
    <mergeCell ref="G5:G8"/>
    <mergeCell ref="B9:B10"/>
    <mergeCell ref="C9:C10"/>
    <mergeCell ref="D9:D10"/>
    <mergeCell ref="E9:E10"/>
    <mergeCell ref="F9:F10"/>
    <mergeCell ref="G9:G10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cellComments="asDisplayed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view="pageBreakPreview" zoomScaleNormal="100" zoomScaleSheetLayoutView="100" workbookViewId="0">
      <pane xSplit="3" ySplit="11" topLeftCell="D54" activePane="bottomRight" state="frozen"/>
      <selection activeCell="B27" sqref="B27"/>
      <selection pane="topRight" activeCell="B27" sqref="B27"/>
      <selection pane="bottomLeft" activeCell="B27" sqref="B27"/>
      <selection pane="bottomRight" activeCell="R1" sqref="R1:V1048576"/>
    </sheetView>
  </sheetViews>
  <sheetFormatPr defaultColWidth="11.453125" defaultRowHeight="13" x14ac:dyDescent="0.3"/>
  <cols>
    <col min="1" max="1" width="4.54296875" style="64" customWidth="1"/>
    <col min="2" max="2" width="30.1796875" style="64" customWidth="1"/>
    <col min="3" max="3" width="2.453125" style="64" customWidth="1"/>
    <col min="4" max="4" width="13.54296875" style="64" customWidth="1"/>
    <col min="5" max="5" width="1.81640625" style="64" customWidth="1"/>
    <col min="6" max="6" width="13.54296875" style="64" customWidth="1"/>
    <col min="7" max="7" width="1.81640625" style="64" customWidth="1"/>
    <col min="8" max="8" width="13.54296875" style="64" customWidth="1"/>
    <col min="9" max="9" width="1.81640625" style="64" customWidth="1"/>
    <col min="10" max="10" width="13.54296875" style="64" customWidth="1"/>
    <col min="11" max="11" width="1.81640625" style="63" customWidth="1"/>
    <col min="12" max="12" width="13.54296875" style="63" customWidth="1"/>
    <col min="13" max="13" width="1.81640625" style="63" customWidth="1"/>
    <col min="14" max="14" width="13.54296875" style="63" customWidth="1"/>
    <col min="15" max="15" width="1.81640625" style="63" customWidth="1"/>
    <col min="16" max="16" width="13.54296875" style="63" customWidth="1"/>
    <col min="17" max="17" width="3.453125" style="64" customWidth="1"/>
    <col min="18" max="19" width="11.453125" style="64"/>
    <col min="20" max="20" width="4.453125" style="64" customWidth="1"/>
    <col min="21" max="21" width="11.453125" style="64"/>
    <col min="22" max="22" width="4.453125" style="64" customWidth="1"/>
    <col min="23" max="23" width="11.453125" style="64"/>
    <col min="24" max="24" width="4.453125" style="64" customWidth="1"/>
    <col min="25" max="25" width="11.453125" style="64"/>
    <col min="26" max="26" width="4.453125" style="64" customWidth="1"/>
    <col min="27" max="27" width="11.453125" style="64"/>
    <col min="28" max="28" width="4.453125" style="64" customWidth="1"/>
    <col min="29" max="29" width="11.453125" style="64"/>
    <col min="30" max="30" width="4.453125" style="64" customWidth="1"/>
    <col min="31" max="16384" width="11.453125" style="64"/>
  </cols>
  <sheetData>
    <row r="1" spans="1:45" x14ac:dyDescent="0.3">
      <c r="A1" s="1" t="s">
        <v>0</v>
      </c>
      <c r="B1" s="2"/>
      <c r="C1" s="2"/>
      <c r="D1" s="62"/>
      <c r="E1" s="62"/>
      <c r="F1" s="62"/>
      <c r="G1" s="62"/>
      <c r="H1" s="62"/>
      <c r="I1" s="63"/>
      <c r="J1" s="62"/>
      <c r="K1" s="62"/>
      <c r="L1" s="62"/>
      <c r="M1" s="62"/>
      <c r="N1" s="62"/>
      <c r="O1" s="62"/>
      <c r="P1" s="62"/>
      <c r="Q1" s="3"/>
    </row>
    <row r="2" spans="1:45" x14ac:dyDescent="0.3">
      <c r="A2" s="1" t="s">
        <v>40</v>
      </c>
      <c r="B2" s="2"/>
      <c r="C2" s="2"/>
      <c r="D2" s="62"/>
      <c r="E2" s="62"/>
      <c r="F2" s="62"/>
      <c r="G2" s="62"/>
      <c r="H2" s="62"/>
      <c r="I2" s="63"/>
      <c r="J2" s="62"/>
      <c r="K2" s="62"/>
      <c r="L2" s="62"/>
      <c r="M2" s="62"/>
      <c r="N2" s="62"/>
      <c r="O2" s="62"/>
      <c r="P2" s="62"/>
      <c r="Q2" s="3"/>
    </row>
    <row r="3" spans="1:45" x14ac:dyDescent="0.3">
      <c r="A3" s="1" t="s">
        <v>2</v>
      </c>
      <c r="B3" s="2"/>
      <c r="C3" s="2"/>
      <c r="D3" s="63"/>
      <c r="E3" s="63"/>
      <c r="F3" s="63"/>
      <c r="G3" s="63"/>
      <c r="H3" s="63"/>
      <c r="I3" s="63"/>
      <c r="J3" s="63"/>
      <c r="Q3" s="3"/>
    </row>
    <row r="4" spans="1:45" ht="12" customHeight="1" x14ac:dyDescent="0.3">
      <c r="A4" s="2"/>
      <c r="B4" s="8"/>
      <c r="C4" s="8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7"/>
    </row>
    <row r="5" spans="1:45" ht="12" customHeight="1" x14ac:dyDescent="0.3">
      <c r="A5" s="2"/>
      <c r="B5" s="155"/>
      <c r="C5" s="155" t="s">
        <v>3</v>
      </c>
      <c r="D5" s="160" t="s">
        <v>41</v>
      </c>
      <c r="E5" s="160"/>
      <c r="F5" s="160"/>
      <c r="G5" s="160"/>
      <c r="H5" s="160"/>
      <c r="I5" s="160"/>
      <c r="J5" s="160"/>
      <c r="K5" s="65"/>
      <c r="L5" s="161" t="s">
        <v>42</v>
      </c>
      <c r="M5" s="161"/>
      <c r="N5" s="161"/>
      <c r="O5" s="161"/>
      <c r="P5" s="161"/>
      <c r="Q5" s="10"/>
    </row>
    <row r="6" spans="1:45" ht="12" customHeight="1" x14ac:dyDescent="0.3">
      <c r="A6" s="2"/>
      <c r="B6" s="155"/>
      <c r="C6" s="155"/>
      <c r="D6" s="10" t="s">
        <v>43</v>
      </c>
      <c r="E6" s="65"/>
      <c r="F6" s="10" t="s">
        <v>44</v>
      </c>
      <c r="G6" s="65"/>
      <c r="H6" s="10" t="s">
        <v>5</v>
      </c>
      <c r="I6" s="66"/>
      <c r="J6" s="10" t="s">
        <v>5</v>
      </c>
      <c r="K6" s="65"/>
      <c r="L6" s="10" t="s">
        <v>43</v>
      </c>
      <c r="M6" s="65"/>
      <c r="N6" s="10" t="s">
        <v>5</v>
      </c>
      <c r="O6" s="65"/>
      <c r="P6" s="10" t="s">
        <v>5</v>
      </c>
      <c r="Q6" s="10"/>
    </row>
    <row r="7" spans="1:45" ht="12" customHeight="1" x14ac:dyDescent="0.3">
      <c r="A7" s="2"/>
      <c r="B7" s="155"/>
      <c r="C7" s="155"/>
      <c r="D7" s="11" t="s">
        <v>6</v>
      </c>
      <c r="E7" s="65"/>
      <c r="F7" s="11" t="s">
        <v>6</v>
      </c>
      <c r="G7" s="65"/>
      <c r="H7" s="11" t="s">
        <v>6</v>
      </c>
      <c r="I7" s="66"/>
      <c r="J7" s="67" t="s">
        <v>7</v>
      </c>
      <c r="K7" s="65"/>
      <c r="L7" s="11" t="s">
        <v>6</v>
      </c>
      <c r="M7" s="65"/>
      <c r="N7" s="11" t="s">
        <v>6</v>
      </c>
      <c r="O7" s="66"/>
      <c r="P7" s="67" t="s">
        <v>7</v>
      </c>
      <c r="Q7" s="10"/>
    </row>
    <row r="8" spans="1:45" ht="12" customHeight="1" x14ac:dyDescent="0.3">
      <c r="A8" s="2"/>
      <c r="B8" s="155"/>
      <c r="C8" s="155"/>
      <c r="D8" s="68"/>
      <c r="E8" s="65"/>
      <c r="F8" s="68"/>
      <c r="G8" s="65"/>
      <c r="H8" s="68"/>
      <c r="I8" s="66"/>
      <c r="J8" s="68"/>
      <c r="K8" s="65"/>
      <c r="L8" s="68"/>
      <c r="M8" s="65"/>
      <c r="N8" s="68"/>
      <c r="O8" s="65"/>
      <c r="P8" s="68"/>
      <c r="Q8" s="7"/>
    </row>
    <row r="9" spans="1:45" ht="12" customHeight="1" x14ac:dyDescent="0.3">
      <c r="A9" s="2"/>
      <c r="B9" s="155"/>
      <c r="C9" s="155"/>
      <c r="D9" s="69"/>
      <c r="E9" s="65"/>
      <c r="F9" s="69"/>
      <c r="G9" s="65"/>
      <c r="H9" s="69"/>
      <c r="I9" s="66"/>
      <c r="J9" s="69"/>
      <c r="K9" s="65"/>
      <c r="L9" s="69"/>
      <c r="M9" s="65"/>
      <c r="N9" s="69"/>
      <c r="O9" s="65"/>
      <c r="P9" s="69"/>
      <c r="Q9" s="70"/>
    </row>
    <row r="10" spans="1:45" ht="12" customHeight="1" x14ac:dyDescent="0.3">
      <c r="A10" s="3"/>
      <c r="B10" s="156"/>
      <c r="C10" s="157" t="s">
        <v>3</v>
      </c>
      <c r="D10" s="158"/>
      <c r="E10" s="159"/>
      <c r="F10" s="158"/>
      <c r="G10" s="159"/>
      <c r="H10" s="158"/>
      <c r="I10" s="159"/>
      <c r="J10" s="158"/>
      <c r="K10" s="159"/>
      <c r="L10" s="158"/>
      <c r="M10" s="159"/>
      <c r="N10" s="158"/>
      <c r="O10" s="159"/>
      <c r="P10" s="158"/>
      <c r="Q10" s="154"/>
    </row>
    <row r="11" spans="1:45" ht="12" customHeight="1" x14ac:dyDescent="0.3">
      <c r="A11" s="3"/>
      <c r="B11" s="156"/>
      <c r="C11" s="157"/>
      <c r="D11" s="158"/>
      <c r="E11" s="159"/>
      <c r="F11" s="158"/>
      <c r="G11" s="159"/>
      <c r="H11" s="158"/>
      <c r="I11" s="159"/>
      <c r="J11" s="158"/>
      <c r="K11" s="159"/>
      <c r="L11" s="158"/>
      <c r="M11" s="159"/>
      <c r="N11" s="158"/>
      <c r="O11" s="159"/>
      <c r="P11" s="158"/>
      <c r="Q11" s="154"/>
      <c r="R11" s="71"/>
    </row>
    <row r="12" spans="1:45" ht="12" customHeight="1" x14ac:dyDescent="0.3">
      <c r="A12" s="2"/>
      <c r="B12" s="15" t="s">
        <v>45</v>
      </c>
      <c r="C12" s="16" t="s">
        <v>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27"/>
    </row>
    <row r="13" spans="1:45" x14ac:dyDescent="0.3">
      <c r="A13" s="2"/>
      <c r="B13" s="73" t="s">
        <v>46</v>
      </c>
      <c r="C13" s="8" t="s">
        <v>3</v>
      </c>
      <c r="D13" s="74">
        <v>2455</v>
      </c>
      <c r="E13" s="75"/>
      <c r="F13" s="74">
        <v>1450</v>
      </c>
      <c r="G13" s="75"/>
      <c r="H13" s="74">
        <f>N13-F13</f>
        <v>1357</v>
      </c>
      <c r="I13" s="75"/>
      <c r="J13" s="74">
        <v>203</v>
      </c>
      <c r="K13" s="76"/>
      <c r="L13" s="74">
        <v>4035</v>
      </c>
      <c r="M13" s="76"/>
      <c r="N13" s="74">
        <v>2807</v>
      </c>
      <c r="O13" s="76"/>
      <c r="P13" s="74">
        <v>419</v>
      </c>
      <c r="Q13" s="77"/>
      <c r="S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1:45" x14ac:dyDescent="0.3">
      <c r="A14" s="2"/>
      <c r="B14" s="80" t="s">
        <v>47</v>
      </c>
      <c r="C14" s="16" t="s">
        <v>3</v>
      </c>
      <c r="D14" s="81">
        <v>2066</v>
      </c>
      <c r="E14" s="82"/>
      <c r="F14" s="81">
        <v>1663</v>
      </c>
      <c r="G14" s="82"/>
      <c r="H14" s="81">
        <f>N14-F14</f>
        <v>1763</v>
      </c>
      <c r="I14" s="82"/>
      <c r="J14" s="81">
        <v>263</v>
      </c>
      <c r="K14" s="22"/>
      <c r="L14" s="81">
        <v>3572</v>
      </c>
      <c r="M14" s="22"/>
      <c r="N14" s="81">
        <v>3426</v>
      </c>
      <c r="O14" s="22"/>
      <c r="P14" s="81">
        <v>512</v>
      </c>
      <c r="Q14" s="77"/>
      <c r="S14" s="78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1:45" x14ac:dyDescent="0.3">
      <c r="A15" s="2"/>
      <c r="B15" s="73" t="s">
        <v>48</v>
      </c>
      <c r="C15" s="8" t="s">
        <v>3</v>
      </c>
      <c r="D15" s="74">
        <v>367</v>
      </c>
      <c r="E15" s="75"/>
      <c r="F15" s="74">
        <v>124</v>
      </c>
      <c r="G15" s="75"/>
      <c r="H15" s="74">
        <f>N15-F15</f>
        <v>122</v>
      </c>
      <c r="I15" s="75"/>
      <c r="J15" s="74">
        <v>18</v>
      </c>
      <c r="K15" s="76"/>
      <c r="L15" s="74">
        <v>536</v>
      </c>
      <c r="M15" s="76"/>
      <c r="N15" s="74">
        <v>246</v>
      </c>
      <c r="O15" s="76"/>
      <c r="P15" s="74">
        <v>37</v>
      </c>
      <c r="Q15" s="77"/>
      <c r="S15" s="78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</row>
    <row r="16" spans="1:45" x14ac:dyDescent="0.3">
      <c r="A16" s="2"/>
      <c r="B16" s="80" t="s">
        <v>49</v>
      </c>
      <c r="C16" s="16"/>
      <c r="D16" s="81">
        <v>390</v>
      </c>
      <c r="E16" s="82"/>
      <c r="F16" s="81">
        <v>222</v>
      </c>
      <c r="G16" s="82"/>
      <c r="H16" s="81">
        <f>N16-F16</f>
        <v>210</v>
      </c>
      <c r="I16" s="82"/>
      <c r="J16" s="81">
        <v>31</v>
      </c>
      <c r="K16" s="22"/>
      <c r="L16" s="81">
        <v>642</v>
      </c>
      <c r="M16" s="22"/>
      <c r="N16" s="81">
        <v>432</v>
      </c>
      <c r="O16" s="22"/>
      <c r="P16" s="81">
        <v>64</v>
      </c>
      <c r="Q16" s="77"/>
      <c r="S16" s="78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1:45" x14ac:dyDescent="0.3">
      <c r="A17" s="2"/>
      <c r="B17" s="73" t="s">
        <v>50</v>
      </c>
      <c r="C17" s="8" t="s">
        <v>3</v>
      </c>
      <c r="D17" s="74">
        <v>614</v>
      </c>
      <c r="E17" s="75"/>
      <c r="F17" s="74">
        <v>652</v>
      </c>
      <c r="G17" s="75"/>
      <c r="H17" s="74">
        <f>N17-F17</f>
        <v>564</v>
      </c>
      <c r="I17" s="75"/>
      <c r="J17" s="74">
        <v>84</v>
      </c>
      <c r="K17" s="76"/>
      <c r="L17" s="74">
        <v>1216</v>
      </c>
      <c r="M17" s="76"/>
      <c r="N17" s="74">
        <v>1216</v>
      </c>
      <c r="O17" s="76"/>
      <c r="P17" s="74">
        <v>181</v>
      </c>
      <c r="Q17" s="77"/>
      <c r="S17" s="78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1:45" x14ac:dyDescent="0.3">
      <c r="A18" s="2"/>
      <c r="B18" s="8"/>
      <c r="C18" s="8"/>
      <c r="D18" s="83"/>
      <c r="E18" s="83"/>
      <c r="F18" s="83"/>
      <c r="G18" s="83"/>
      <c r="H18" s="83"/>
      <c r="I18" s="83"/>
      <c r="J18" s="83"/>
      <c r="K18" s="35"/>
      <c r="L18" s="83"/>
      <c r="M18" s="35"/>
      <c r="N18" s="83"/>
      <c r="O18" s="35"/>
      <c r="P18" s="83"/>
      <c r="Q18" s="23"/>
      <c r="S18" s="78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</row>
    <row r="19" spans="1:45" x14ac:dyDescent="0.3">
      <c r="A19" s="2"/>
      <c r="B19" s="15" t="s">
        <v>51</v>
      </c>
      <c r="C19" s="16" t="s">
        <v>3</v>
      </c>
      <c r="D19" s="84">
        <v>5892</v>
      </c>
      <c r="E19" s="85"/>
      <c r="F19" s="84">
        <v>4111</v>
      </c>
      <c r="G19" s="85"/>
      <c r="H19" s="84">
        <f>SUM(H13:H18)</f>
        <v>4016</v>
      </c>
      <c r="I19" s="85"/>
      <c r="J19" s="84">
        <f>SUM(J13:J18)</f>
        <v>599</v>
      </c>
      <c r="K19" s="39"/>
      <c r="L19" s="84">
        <v>10001</v>
      </c>
      <c r="M19" s="39"/>
      <c r="N19" s="84">
        <f>SUM(N13:N18)</f>
        <v>8127</v>
      </c>
      <c r="O19" s="39"/>
      <c r="P19" s="84">
        <f>SUM(P13:P18)</f>
        <v>1213</v>
      </c>
      <c r="Q19" s="56"/>
      <c r="S19" s="78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45" x14ac:dyDescent="0.3">
      <c r="A20" s="2"/>
      <c r="B20" s="8"/>
      <c r="C20" s="8"/>
      <c r="D20" s="83"/>
      <c r="E20" s="83"/>
      <c r="F20" s="83"/>
      <c r="G20" s="83"/>
      <c r="H20" s="83"/>
      <c r="I20" s="83"/>
      <c r="J20" s="83"/>
      <c r="K20" s="35"/>
      <c r="L20" s="83"/>
      <c r="M20" s="35"/>
      <c r="N20" s="83"/>
      <c r="O20" s="35"/>
      <c r="P20" s="83"/>
      <c r="Q20" s="23"/>
      <c r="S20" s="78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1:45" x14ac:dyDescent="0.3">
      <c r="A21" s="2"/>
      <c r="B21" s="20" t="s">
        <v>52</v>
      </c>
      <c r="C21" s="16" t="s">
        <v>3</v>
      </c>
      <c r="D21" s="81">
        <v>-2</v>
      </c>
      <c r="E21" s="82"/>
      <c r="F21" s="81">
        <v>-2</v>
      </c>
      <c r="G21" s="82"/>
      <c r="H21" s="81">
        <f>N21-F21</f>
        <v>-5</v>
      </c>
      <c r="I21" s="82"/>
      <c r="J21" s="81">
        <v>-1</v>
      </c>
      <c r="K21" s="22"/>
      <c r="L21" s="81">
        <v>-3</v>
      </c>
      <c r="M21" s="22"/>
      <c r="N21" s="81">
        <v>-7</v>
      </c>
      <c r="O21" s="22"/>
      <c r="P21" s="81">
        <v>-1</v>
      </c>
      <c r="Q21" s="86"/>
      <c r="S21" s="78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1:45" x14ac:dyDescent="0.3">
      <c r="A22" s="2"/>
      <c r="B22" s="8"/>
      <c r="C22" s="8"/>
      <c r="D22" s="83"/>
      <c r="E22" s="83"/>
      <c r="F22" s="83"/>
      <c r="G22" s="83"/>
      <c r="H22" s="83"/>
      <c r="I22" s="83"/>
      <c r="J22" s="83"/>
      <c r="K22" s="35"/>
      <c r="L22" s="83"/>
      <c r="M22" s="35"/>
      <c r="N22" s="83"/>
      <c r="O22" s="35"/>
      <c r="P22" s="83"/>
      <c r="Q22" s="23"/>
      <c r="S22" s="78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45" x14ac:dyDescent="0.3">
      <c r="A23" s="2"/>
      <c r="B23" s="15" t="s">
        <v>53</v>
      </c>
      <c r="C23" s="16" t="s">
        <v>3</v>
      </c>
      <c r="D23" s="84">
        <v>5890</v>
      </c>
      <c r="E23" s="85"/>
      <c r="F23" s="84">
        <v>4109</v>
      </c>
      <c r="G23" s="85"/>
      <c r="H23" s="84">
        <f>SUM(H19:H22)</f>
        <v>4011</v>
      </c>
      <c r="I23" s="85"/>
      <c r="J23" s="84">
        <f>SUM(J19:J22)</f>
        <v>598</v>
      </c>
      <c r="K23" s="39"/>
      <c r="L23" s="84">
        <v>9998</v>
      </c>
      <c r="M23" s="39"/>
      <c r="N23" s="84">
        <f>SUM(N19:N22)</f>
        <v>8120</v>
      </c>
      <c r="O23" s="39"/>
      <c r="P23" s="84">
        <f>SUM(P19:P22)</f>
        <v>1212</v>
      </c>
      <c r="Q23" s="56"/>
      <c r="S23" s="78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</row>
    <row r="24" spans="1:45" x14ac:dyDescent="0.3">
      <c r="A24" s="2"/>
      <c r="B24" s="8"/>
      <c r="C24" s="8"/>
      <c r="D24" s="83"/>
      <c r="E24" s="83"/>
      <c r="F24" s="83"/>
      <c r="G24" s="83"/>
      <c r="H24" s="83"/>
      <c r="I24" s="83"/>
      <c r="J24" s="83"/>
      <c r="K24" s="35"/>
      <c r="L24" s="83"/>
      <c r="M24" s="35"/>
      <c r="N24" s="83"/>
      <c r="O24" s="35"/>
      <c r="P24" s="83"/>
      <c r="Q24" s="23"/>
      <c r="S24" s="78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</row>
    <row r="25" spans="1:45" x14ac:dyDescent="0.3">
      <c r="A25" s="2"/>
      <c r="B25" s="15" t="s">
        <v>54</v>
      </c>
      <c r="C25" s="16" t="s">
        <v>3</v>
      </c>
      <c r="D25" s="81">
        <v>-1223</v>
      </c>
      <c r="E25" s="82"/>
      <c r="F25" s="81">
        <v>-1067</v>
      </c>
      <c r="G25" s="82"/>
      <c r="H25" s="81">
        <f>N25-F25</f>
        <v>-976</v>
      </c>
      <c r="I25" s="82"/>
      <c r="J25" s="81">
        <v>-146</v>
      </c>
      <c r="K25" s="22"/>
      <c r="L25" s="81">
        <v>-2257</v>
      </c>
      <c r="M25" s="22"/>
      <c r="N25" s="81">
        <v>-2043</v>
      </c>
      <c r="O25" s="22"/>
      <c r="P25" s="81">
        <v>-305</v>
      </c>
      <c r="Q25" s="86"/>
      <c r="S25" s="78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</row>
    <row r="26" spans="1:45" x14ac:dyDescent="0.3">
      <c r="A26" s="2"/>
      <c r="B26" s="8"/>
      <c r="C26" s="8"/>
      <c r="D26" s="83"/>
      <c r="E26" s="83"/>
      <c r="F26" s="83"/>
      <c r="G26" s="83"/>
      <c r="H26" s="83"/>
      <c r="I26" s="83"/>
      <c r="J26" s="83"/>
      <c r="K26" s="35"/>
      <c r="L26" s="83"/>
      <c r="M26" s="35"/>
      <c r="N26" s="83"/>
      <c r="O26" s="35"/>
      <c r="P26" s="83"/>
      <c r="Q26" s="23"/>
      <c r="S26" s="78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</row>
    <row r="27" spans="1:45" x14ac:dyDescent="0.3">
      <c r="A27" s="2"/>
      <c r="B27" s="15" t="s">
        <v>55</v>
      </c>
      <c r="C27" s="16" t="s">
        <v>3</v>
      </c>
      <c r="D27" s="84">
        <v>4667</v>
      </c>
      <c r="E27" s="84"/>
      <c r="F27" s="84">
        <v>3042</v>
      </c>
      <c r="G27" s="84"/>
      <c r="H27" s="84">
        <f>SUM(H23:H25)</f>
        <v>3035</v>
      </c>
      <c r="I27" s="85"/>
      <c r="J27" s="84">
        <f>SUM(J23:J25)</f>
        <v>452</v>
      </c>
      <c r="K27" s="38"/>
      <c r="L27" s="84">
        <v>7741</v>
      </c>
      <c r="M27" s="38"/>
      <c r="N27" s="84">
        <f>SUM(N23:N25)</f>
        <v>6077</v>
      </c>
      <c r="O27" s="38"/>
      <c r="P27" s="84">
        <f>SUM(P23:P25)</f>
        <v>907</v>
      </c>
      <c r="Q27" s="56"/>
      <c r="S27" s="78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</row>
    <row r="28" spans="1:45" x14ac:dyDescent="0.3">
      <c r="A28" s="2"/>
      <c r="B28" s="8"/>
      <c r="C28" s="8"/>
      <c r="D28" s="83"/>
      <c r="E28" s="83"/>
      <c r="F28" s="83"/>
      <c r="G28" s="83"/>
      <c r="H28" s="83"/>
      <c r="I28" s="83"/>
      <c r="J28" s="83"/>
      <c r="K28" s="35"/>
      <c r="L28" s="83"/>
      <c r="M28" s="35"/>
      <c r="N28" s="83"/>
      <c r="O28" s="35"/>
      <c r="P28" s="83"/>
      <c r="Q28" s="23"/>
      <c r="S28" s="78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</row>
    <row r="29" spans="1:45" x14ac:dyDescent="0.3">
      <c r="A29" s="2"/>
      <c r="B29" s="15" t="s">
        <v>56</v>
      </c>
      <c r="C29" s="16" t="s">
        <v>3</v>
      </c>
      <c r="D29" s="87"/>
      <c r="E29" s="87"/>
      <c r="F29" s="87"/>
      <c r="G29" s="87"/>
      <c r="H29" s="87"/>
      <c r="I29" s="87"/>
      <c r="J29" s="87"/>
      <c r="K29" s="45"/>
      <c r="L29" s="87"/>
      <c r="M29" s="45"/>
      <c r="N29" s="87"/>
      <c r="O29" s="45"/>
      <c r="P29" s="87"/>
      <c r="Q29" s="88"/>
      <c r="S29" s="78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</row>
    <row r="30" spans="1:45" x14ac:dyDescent="0.3">
      <c r="A30" s="2"/>
      <c r="B30" s="73" t="s">
        <v>57</v>
      </c>
      <c r="C30" s="8" t="s">
        <v>3</v>
      </c>
      <c r="D30" s="74">
        <v>-2226</v>
      </c>
      <c r="E30" s="75"/>
      <c r="F30" s="74">
        <v>-1974</v>
      </c>
      <c r="G30" s="75"/>
      <c r="H30" s="74">
        <f>N30-F30</f>
        <v>-1772</v>
      </c>
      <c r="I30" s="75"/>
      <c r="J30" s="74">
        <v>-264</v>
      </c>
      <c r="K30" s="76"/>
      <c r="L30" s="74">
        <v>-4451</v>
      </c>
      <c r="M30" s="76"/>
      <c r="N30" s="74">
        <v>-3746</v>
      </c>
      <c r="O30" s="76"/>
      <c r="P30" s="74">
        <v>-559</v>
      </c>
      <c r="Q30" s="86"/>
      <c r="S30" s="78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</row>
    <row r="31" spans="1:45" x14ac:dyDescent="0.3">
      <c r="A31" s="2"/>
      <c r="B31" s="80" t="s">
        <v>58</v>
      </c>
      <c r="C31" s="16" t="s">
        <v>3</v>
      </c>
      <c r="D31" s="81">
        <v>-1402</v>
      </c>
      <c r="E31" s="82"/>
      <c r="F31" s="81">
        <v>-843</v>
      </c>
      <c r="G31" s="82"/>
      <c r="H31" s="81">
        <f>N31-F31</f>
        <v>-826</v>
      </c>
      <c r="I31" s="89"/>
      <c r="J31" s="81">
        <v>-123</v>
      </c>
      <c r="K31" s="22"/>
      <c r="L31" s="81">
        <v>-2354</v>
      </c>
      <c r="M31" s="22"/>
      <c r="N31" s="81">
        <v>-1669</v>
      </c>
      <c r="O31" s="22"/>
      <c r="P31" s="81">
        <v>-249</v>
      </c>
      <c r="Q31" s="86"/>
      <c r="S31" s="78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</row>
    <row r="32" spans="1:45" x14ac:dyDescent="0.3">
      <c r="A32" s="2"/>
      <c r="B32" s="73" t="s">
        <v>59</v>
      </c>
      <c r="C32" s="8" t="s">
        <v>3</v>
      </c>
      <c r="D32" s="74">
        <v>-713</v>
      </c>
      <c r="E32" s="75"/>
      <c r="F32" s="74">
        <v>-584</v>
      </c>
      <c r="G32" s="75"/>
      <c r="H32" s="74">
        <f>N32-F32</f>
        <v>-604</v>
      </c>
      <c r="I32" s="75"/>
      <c r="J32" s="74">
        <v>-90</v>
      </c>
      <c r="K32" s="76"/>
      <c r="L32" s="74">
        <v>-1397</v>
      </c>
      <c r="M32" s="76"/>
      <c r="N32" s="74">
        <v>-1188</v>
      </c>
      <c r="O32" s="76"/>
      <c r="P32" s="74">
        <v>-178</v>
      </c>
      <c r="Q32" s="86"/>
      <c r="S32" s="78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</row>
    <row r="33" spans="1:45" x14ac:dyDescent="0.3">
      <c r="A33" s="2"/>
      <c r="B33" s="8"/>
      <c r="C33" s="8"/>
      <c r="D33" s="83"/>
      <c r="E33" s="83"/>
      <c r="F33" s="83"/>
      <c r="G33" s="83"/>
      <c r="H33" s="83"/>
      <c r="I33" s="83"/>
      <c r="J33" s="83"/>
      <c r="K33" s="35"/>
      <c r="L33" s="83"/>
      <c r="M33" s="35"/>
      <c r="N33" s="83"/>
      <c r="O33" s="35"/>
      <c r="P33" s="83"/>
      <c r="Q33" s="62"/>
      <c r="S33" s="78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</row>
    <row r="34" spans="1:45" x14ac:dyDescent="0.3">
      <c r="A34" s="1"/>
      <c r="B34" s="15" t="s">
        <v>60</v>
      </c>
      <c r="C34" s="90" t="s">
        <v>3</v>
      </c>
      <c r="D34" s="84">
        <v>-4341</v>
      </c>
      <c r="E34" s="84"/>
      <c r="F34" s="84">
        <v>-3401</v>
      </c>
      <c r="G34" s="84"/>
      <c r="H34" s="84">
        <f>SUM(H30:H33)</f>
        <v>-3202</v>
      </c>
      <c r="I34" s="85"/>
      <c r="J34" s="84">
        <f>SUM(J30:J33)</f>
        <v>-477</v>
      </c>
      <c r="K34" s="38"/>
      <c r="L34" s="84">
        <v>-8202</v>
      </c>
      <c r="M34" s="38"/>
      <c r="N34" s="84">
        <f>SUM(N30:N33)</f>
        <v>-6603</v>
      </c>
      <c r="O34" s="38"/>
      <c r="P34" s="84">
        <f>SUM(P30:P33)</f>
        <v>-986</v>
      </c>
      <c r="Q34" s="91"/>
      <c r="S34" s="78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</row>
    <row r="35" spans="1:45" x14ac:dyDescent="0.3">
      <c r="A35" s="2"/>
      <c r="B35" s="8"/>
      <c r="C35" s="8"/>
      <c r="D35" s="83"/>
      <c r="E35" s="83"/>
      <c r="F35" s="83"/>
      <c r="G35" s="83"/>
      <c r="H35" s="83"/>
      <c r="I35" s="83"/>
      <c r="J35" s="83"/>
      <c r="K35" s="35"/>
      <c r="L35" s="83"/>
      <c r="M35" s="35"/>
      <c r="N35" s="83"/>
      <c r="O35" s="35"/>
      <c r="P35" s="83"/>
      <c r="Q35" s="86"/>
      <c r="S35" s="78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</row>
    <row r="36" spans="1:45" x14ac:dyDescent="0.3">
      <c r="A36" s="2"/>
      <c r="B36" s="15" t="s">
        <v>61</v>
      </c>
      <c r="C36" s="16" t="s">
        <v>3</v>
      </c>
      <c r="D36" s="84">
        <v>326</v>
      </c>
      <c r="E36" s="84"/>
      <c r="F36" s="84">
        <v>-359</v>
      </c>
      <c r="G36" s="84"/>
      <c r="H36" s="84">
        <f>H34+H27</f>
        <v>-167</v>
      </c>
      <c r="I36" s="85"/>
      <c r="J36" s="84">
        <f>J34+J27</f>
        <v>-25</v>
      </c>
      <c r="K36" s="38"/>
      <c r="L36" s="84">
        <v>-461</v>
      </c>
      <c r="M36" s="38"/>
      <c r="N36" s="84">
        <f>N34+N27</f>
        <v>-526</v>
      </c>
      <c r="O36" s="38"/>
      <c r="P36" s="84">
        <f>P34+P27</f>
        <v>-79</v>
      </c>
      <c r="Q36" s="91"/>
      <c r="S36" s="78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</row>
    <row r="37" spans="1:45" x14ac:dyDescent="0.3">
      <c r="A37" s="2"/>
      <c r="B37" s="8"/>
      <c r="C37" s="8"/>
      <c r="D37" s="83"/>
      <c r="E37" s="83"/>
      <c r="F37" s="83"/>
      <c r="G37" s="83"/>
      <c r="H37" s="83"/>
      <c r="I37" s="83"/>
      <c r="J37" s="83"/>
      <c r="K37" s="35"/>
      <c r="L37" s="83"/>
      <c r="M37" s="35"/>
      <c r="N37" s="83"/>
      <c r="O37" s="35"/>
      <c r="P37" s="83"/>
      <c r="Q37" s="23"/>
      <c r="S37" s="78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</row>
    <row r="38" spans="1:45" x14ac:dyDescent="0.3">
      <c r="A38" s="2"/>
      <c r="B38" s="20" t="s">
        <v>62</v>
      </c>
      <c r="C38" s="16" t="s">
        <v>3</v>
      </c>
      <c r="D38" s="81">
        <v>472</v>
      </c>
      <c r="E38" s="82"/>
      <c r="F38" s="81">
        <v>591</v>
      </c>
      <c r="G38" s="82"/>
      <c r="H38" s="81">
        <f>N38-F38</f>
        <v>544</v>
      </c>
      <c r="I38" s="82"/>
      <c r="J38" s="81">
        <v>81</v>
      </c>
      <c r="K38" s="22"/>
      <c r="L38" s="81">
        <v>890</v>
      </c>
      <c r="M38" s="22"/>
      <c r="N38" s="81">
        <v>1135</v>
      </c>
      <c r="O38" s="22"/>
      <c r="P38" s="81">
        <v>169</v>
      </c>
      <c r="Q38" s="77"/>
      <c r="S38" s="78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</row>
    <row r="39" spans="1:45" x14ac:dyDescent="0.3">
      <c r="A39" s="2"/>
      <c r="B39" s="26" t="s">
        <v>63</v>
      </c>
      <c r="C39" s="27"/>
      <c r="D39" s="74">
        <v>-418</v>
      </c>
      <c r="E39" s="92"/>
      <c r="F39" s="74">
        <v>-341</v>
      </c>
      <c r="G39" s="92"/>
      <c r="H39" s="74">
        <f>N39-F39</f>
        <v>-351</v>
      </c>
      <c r="I39" s="92"/>
      <c r="J39" s="74">
        <v>-52</v>
      </c>
      <c r="K39" s="29"/>
      <c r="L39" s="74">
        <v>-825</v>
      </c>
      <c r="M39" s="29"/>
      <c r="N39" s="74">
        <v>-692</v>
      </c>
      <c r="O39" s="29"/>
      <c r="P39" s="74">
        <v>-103</v>
      </c>
      <c r="Q39" s="77"/>
      <c r="S39" s="78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</row>
    <row r="40" spans="1:45" x14ac:dyDescent="0.3">
      <c r="A40" s="2"/>
      <c r="B40" s="20" t="s">
        <v>64</v>
      </c>
      <c r="C40" s="16" t="s">
        <v>3</v>
      </c>
      <c r="D40" s="81">
        <v>-848</v>
      </c>
      <c r="E40" s="82"/>
      <c r="F40" s="81">
        <v>-707</v>
      </c>
      <c r="G40" s="82"/>
      <c r="H40" s="81">
        <f>N40-F40</f>
        <v>469</v>
      </c>
      <c r="I40" s="82"/>
      <c r="J40" s="81">
        <v>70</v>
      </c>
      <c r="K40" s="22"/>
      <c r="L40" s="81">
        <v>1660</v>
      </c>
      <c r="M40" s="22"/>
      <c r="N40" s="81">
        <v>-238</v>
      </c>
      <c r="O40" s="22"/>
      <c r="P40" s="81">
        <v>-35</v>
      </c>
      <c r="Q40" s="77"/>
      <c r="S40" s="78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</row>
    <row r="41" spans="1:45" x14ac:dyDescent="0.3">
      <c r="A41" s="2"/>
      <c r="B41" s="8"/>
      <c r="C41" s="2"/>
      <c r="D41" s="83"/>
      <c r="E41" s="83"/>
      <c r="F41" s="83"/>
      <c r="G41" s="83"/>
      <c r="H41" s="83"/>
      <c r="I41" s="83"/>
      <c r="J41" s="83"/>
      <c r="K41" s="35"/>
      <c r="L41" s="83"/>
      <c r="M41" s="35"/>
      <c r="N41" s="83"/>
      <c r="O41" s="35"/>
      <c r="P41" s="83"/>
      <c r="Q41" s="3"/>
      <c r="S41" s="78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</row>
    <row r="42" spans="1:45" ht="34.5" x14ac:dyDescent="0.3">
      <c r="A42" s="2"/>
      <c r="B42" s="15" t="s">
        <v>65</v>
      </c>
      <c r="C42" s="16" t="s">
        <v>3</v>
      </c>
      <c r="D42" s="84">
        <v>-468</v>
      </c>
      <c r="E42" s="84"/>
      <c r="F42" s="84">
        <v>-816</v>
      </c>
      <c r="G42" s="84"/>
      <c r="H42" s="84">
        <f>SUM(H36:H41)</f>
        <v>495</v>
      </c>
      <c r="I42" s="85"/>
      <c r="J42" s="84">
        <f>SUM(J36:J41)</f>
        <v>74</v>
      </c>
      <c r="K42" s="38"/>
      <c r="L42" s="84">
        <v>1264</v>
      </c>
      <c r="M42" s="38"/>
      <c r="N42" s="84">
        <f>SUM(N36:N41)</f>
        <v>-321</v>
      </c>
      <c r="O42" s="38"/>
      <c r="P42" s="84">
        <f>SUM(P36:P41)</f>
        <v>-48</v>
      </c>
      <c r="Q42" s="56"/>
      <c r="S42" s="78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</row>
    <row r="43" spans="1:45" x14ac:dyDescent="0.3">
      <c r="A43" s="2"/>
      <c r="B43" s="8"/>
      <c r="C43" s="8"/>
      <c r="D43" s="83"/>
      <c r="E43" s="83"/>
      <c r="F43" s="83"/>
      <c r="G43" s="83"/>
      <c r="H43" s="83"/>
      <c r="I43" s="83"/>
      <c r="J43" s="83"/>
      <c r="K43" s="35"/>
      <c r="L43" s="83"/>
      <c r="M43" s="35"/>
      <c r="N43" s="83"/>
      <c r="O43" s="35"/>
      <c r="P43" s="83"/>
      <c r="Q43" s="23"/>
      <c r="S43" s="78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</row>
    <row r="44" spans="1:45" x14ac:dyDescent="0.3">
      <c r="A44" s="2"/>
      <c r="B44" s="20" t="s">
        <v>66</v>
      </c>
      <c r="C44" s="16" t="s">
        <v>3</v>
      </c>
      <c r="D44" s="81">
        <v>-97</v>
      </c>
      <c r="E44" s="82"/>
      <c r="F44" s="81">
        <v>14</v>
      </c>
      <c r="G44" s="82"/>
      <c r="H44" s="81">
        <f>N44-F44</f>
        <v>-173</v>
      </c>
      <c r="I44" s="82"/>
      <c r="J44" s="81">
        <v>-26</v>
      </c>
      <c r="K44" s="22"/>
      <c r="L44" s="81">
        <v>-138</v>
      </c>
      <c r="M44" s="22"/>
      <c r="N44" s="81">
        <v>-159</v>
      </c>
      <c r="O44" s="22"/>
      <c r="P44" s="81">
        <v>-24</v>
      </c>
      <c r="Q44" s="86"/>
      <c r="S44" s="78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</row>
    <row r="45" spans="1:45" x14ac:dyDescent="0.3">
      <c r="A45" s="3"/>
      <c r="B45" s="26" t="s">
        <v>67</v>
      </c>
      <c r="C45" s="27"/>
      <c r="D45" s="74">
        <v>-94</v>
      </c>
      <c r="E45" s="92"/>
      <c r="F45" s="74">
        <v>-199</v>
      </c>
      <c r="G45" s="92"/>
      <c r="H45" s="74">
        <f>N45-F45</f>
        <v>-279</v>
      </c>
      <c r="I45" s="92"/>
      <c r="J45" s="74">
        <v>-42</v>
      </c>
      <c r="K45" s="29"/>
      <c r="L45" s="74">
        <v>-20</v>
      </c>
      <c r="M45" s="29"/>
      <c r="N45" s="74">
        <v>-478</v>
      </c>
      <c r="O45" s="29"/>
      <c r="P45" s="74">
        <v>-71</v>
      </c>
      <c r="Q45" s="86"/>
      <c r="S45" s="78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</row>
    <row r="46" spans="1:45" x14ac:dyDescent="0.3">
      <c r="A46" s="2"/>
      <c r="B46" s="93"/>
      <c r="C46" s="8"/>
      <c r="D46" s="94"/>
      <c r="E46" s="83"/>
      <c r="F46" s="94"/>
      <c r="G46" s="83"/>
      <c r="H46" s="94"/>
      <c r="I46" s="83"/>
      <c r="J46" s="94"/>
      <c r="K46" s="35"/>
      <c r="L46" s="94"/>
      <c r="M46" s="35"/>
      <c r="N46" s="94"/>
      <c r="O46" s="35"/>
      <c r="P46" s="94"/>
      <c r="Q46" s="86"/>
      <c r="S46" s="78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</row>
    <row r="47" spans="1:45" x14ac:dyDescent="0.3">
      <c r="A47" s="2"/>
      <c r="B47" s="15" t="s">
        <v>68</v>
      </c>
      <c r="C47" s="16" t="s">
        <v>3</v>
      </c>
      <c r="D47" s="84">
        <v>-659</v>
      </c>
      <c r="E47" s="84"/>
      <c r="F47" s="84">
        <v>-1001</v>
      </c>
      <c r="G47" s="84"/>
      <c r="H47" s="84">
        <f>SUM(H42:H45)</f>
        <v>43</v>
      </c>
      <c r="I47" s="85"/>
      <c r="J47" s="84">
        <f>SUM(J42:J45)</f>
        <v>6</v>
      </c>
      <c r="K47" s="38"/>
      <c r="L47" s="84">
        <v>1106</v>
      </c>
      <c r="M47" s="38"/>
      <c r="N47" s="84">
        <f>SUM(N42:N45)</f>
        <v>-958</v>
      </c>
      <c r="O47" s="38"/>
      <c r="P47" s="84">
        <f>SUM(P42:P45)</f>
        <v>-143</v>
      </c>
      <c r="Q47" s="56"/>
      <c r="S47" s="78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</row>
    <row r="48" spans="1:45" x14ac:dyDescent="0.3">
      <c r="A48" s="3"/>
      <c r="B48" s="95"/>
      <c r="C48" s="27"/>
      <c r="D48" s="96"/>
      <c r="E48" s="96"/>
      <c r="F48" s="96"/>
      <c r="G48" s="96"/>
      <c r="H48" s="96"/>
      <c r="I48" s="97"/>
      <c r="J48" s="96"/>
      <c r="K48" s="98"/>
      <c r="L48" s="96"/>
      <c r="M48" s="98"/>
      <c r="N48" s="96"/>
      <c r="O48" s="98"/>
      <c r="P48" s="96"/>
      <c r="Q48" s="56"/>
      <c r="S48" s="78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</row>
    <row r="49" spans="1:45" ht="23" x14ac:dyDescent="0.3">
      <c r="A49" s="3"/>
      <c r="B49" s="32" t="s">
        <v>69</v>
      </c>
      <c r="C49" s="33" t="s">
        <v>3</v>
      </c>
      <c r="D49" s="81">
        <v>12</v>
      </c>
      <c r="E49" s="99"/>
      <c r="F49" s="81">
        <v>12</v>
      </c>
      <c r="G49" s="99"/>
      <c r="H49" s="81">
        <f>N49-F49</f>
        <v>26</v>
      </c>
      <c r="I49" s="99"/>
      <c r="J49" s="81">
        <v>4</v>
      </c>
      <c r="K49" s="34"/>
      <c r="L49" s="81">
        <v>27</v>
      </c>
      <c r="M49" s="34"/>
      <c r="N49" s="81">
        <v>38</v>
      </c>
      <c r="O49" s="34"/>
      <c r="P49" s="81">
        <v>6</v>
      </c>
      <c r="Q49" s="86"/>
      <c r="S49" s="78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</row>
    <row r="50" spans="1:45" x14ac:dyDescent="0.3">
      <c r="A50" s="3"/>
      <c r="B50" s="93"/>
      <c r="C50" s="8"/>
      <c r="D50" s="94"/>
      <c r="E50" s="83"/>
      <c r="F50" s="94"/>
      <c r="G50" s="83"/>
      <c r="H50" s="94"/>
      <c r="I50" s="83"/>
      <c r="J50" s="94"/>
      <c r="K50" s="35"/>
      <c r="L50" s="94"/>
      <c r="M50" s="35"/>
      <c r="N50" s="94"/>
      <c r="O50" s="35"/>
      <c r="P50" s="94"/>
      <c r="Q50" s="86"/>
      <c r="S50" s="78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</row>
    <row r="51" spans="1:45" ht="23" x14ac:dyDescent="0.3">
      <c r="A51" s="3"/>
      <c r="B51" s="48" t="s">
        <v>70</v>
      </c>
      <c r="C51" s="100"/>
      <c r="D51" s="101">
        <v>-647</v>
      </c>
      <c r="E51" s="102"/>
      <c r="F51" s="101">
        <v>-989</v>
      </c>
      <c r="G51" s="102"/>
      <c r="H51" s="101">
        <f>SUM(H47:H50)</f>
        <v>69</v>
      </c>
      <c r="I51" s="102"/>
      <c r="J51" s="101">
        <f>SUM(J47:J50)</f>
        <v>10</v>
      </c>
      <c r="K51" s="50"/>
      <c r="L51" s="101">
        <v>1133</v>
      </c>
      <c r="M51" s="50"/>
      <c r="N51" s="101">
        <f>SUM(N47:N50)</f>
        <v>-920</v>
      </c>
      <c r="O51" s="50"/>
      <c r="P51" s="101">
        <f>SUM(P47:P50)</f>
        <v>-137</v>
      </c>
      <c r="Q51" s="91"/>
      <c r="S51" s="78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</row>
    <row r="52" spans="1:45" x14ac:dyDescent="0.3">
      <c r="A52" s="2"/>
      <c r="B52" s="8"/>
      <c r="C52" s="8"/>
      <c r="D52" s="103"/>
      <c r="E52" s="103"/>
      <c r="F52" s="103"/>
      <c r="G52" s="103"/>
      <c r="H52" s="103"/>
      <c r="I52" s="103"/>
      <c r="J52" s="103"/>
      <c r="L52" s="103"/>
      <c r="N52" s="103"/>
      <c r="P52" s="103"/>
      <c r="Q52" s="3"/>
      <c r="S52" s="78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</row>
    <row r="53" spans="1:45" x14ac:dyDescent="0.3">
      <c r="A53" s="2"/>
      <c r="B53" s="32" t="s">
        <v>71</v>
      </c>
      <c r="C53" s="33" t="s">
        <v>3</v>
      </c>
      <c r="D53" s="104"/>
      <c r="E53" s="104"/>
      <c r="F53" s="104"/>
      <c r="G53" s="104"/>
      <c r="H53" s="104"/>
      <c r="I53" s="104"/>
      <c r="J53" s="104"/>
      <c r="K53" s="105"/>
      <c r="L53" s="104"/>
      <c r="M53" s="105"/>
      <c r="N53" s="104"/>
      <c r="O53" s="105"/>
      <c r="P53" s="104"/>
      <c r="Q53" s="27"/>
      <c r="S53" s="78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</row>
    <row r="54" spans="1:45" x14ac:dyDescent="0.3">
      <c r="A54" s="2"/>
      <c r="B54" s="106" t="s">
        <v>72</v>
      </c>
      <c r="C54" s="27" t="s">
        <v>3</v>
      </c>
      <c r="D54" s="107">
        <v>-1.02</v>
      </c>
      <c r="E54" s="107"/>
      <c r="F54" s="107">
        <v>-1.52</v>
      </c>
      <c r="G54" s="107"/>
      <c r="H54" s="107">
        <v>0.1</v>
      </c>
      <c r="I54" s="108"/>
      <c r="J54" s="107">
        <v>1.4929606903450233E-2</v>
      </c>
      <c r="K54" s="109"/>
      <c r="L54" s="107">
        <v>1.76</v>
      </c>
      <c r="M54" s="109"/>
      <c r="N54" s="107">
        <v>-1.42</v>
      </c>
      <c r="O54" s="109"/>
      <c r="P54" s="107">
        <v>-0.21200041802899328</v>
      </c>
      <c r="Q54" s="110"/>
      <c r="S54" s="78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</row>
    <row r="55" spans="1:45" x14ac:dyDescent="0.3">
      <c r="A55" s="2"/>
      <c r="B55" s="111" t="s">
        <v>73</v>
      </c>
      <c r="C55" s="33" t="s">
        <v>3</v>
      </c>
      <c r="D55" s="112">
        <v>-1.02</v>
      </c>
      <c r="E55" s="112"/>
      <c r="F55" s="112">
        <v>-1.52</v>
      </c>
      <c r="G55" s="112"/>
      <c r="H55" s="112">
        <v>0.1</v>
      </c>
      <c r="I55" s="113"/>
      <c r="J55" s="112">
        <v>1.4929606903450233E-2</v>
      </c>
      <c r="K55" s="114"/>
      <c r="L55" s="112">
        <v>1.73</v>
      </c>
      <c r="M55" s="114"/>
      <c r="N55" s="112">
        <v>-1.42</v>
      </c>
      <c r="O55" s="114"/>
      <c r="P55" s="112">
        <v>-0.21200041802899328</v>
      </c>
      <c r="Q55" s="115"/>
      <c r="S55" s="78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</row>
    <row r="56" spans="1:45" x14ac:dyDescent="0.3">
      <c r="A56" s="2"/>
      <c r="B56" s="116"/>
      <c r="C56" s="8"/>
      <c r="D56" s="117"/>
      <c r="E56" s="117"/>
      <c r="F56" s="117"/>
      <c r="G56" s="117"/>
      <c r="H56" s="117"/>
      <c r="I56" s="117"/>
      <c r="J56" s="117"/>
      <c r="L56" s="117"/>
      <c r="N56" s="117"/>
      <c r="P56" s="117"/>
      <c r="Q56" s="3"/>
      <c r="S56" s="78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</row>
    <row r="57" spans="1:45" x14ac:dyDescent="0.3">
      <c r="A57" s="2"/>
      <c r="B57" s="32" t="s">
        <v>74</v>
      </c>
      <c r="C57" s="33" t="s">
        <v>3</v>
      </c>
      <c r="D57" s="118"/>
      <c r="E57" s="118"/>
      <c r="F57" s="118"/>
      <c r="G57" s="118"/>
      <c r="H57" s="118"/>
      <c r="I57" s="118"/>
      <c r="J57" s="118"/>
      <c r="K57" s="105"/>
      <c r="L57" s="118"/>
      <c r="M57" s="105"/>
      <c r="N57" s="118"/>
      <c r="O57" s="105"/>
      <c r="P57" s="118"/>
      <c r="Q57" s="27"/>
      <c r="S57" s="78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</row>
    <row r="58" spans="1:45" x14ac:dyDescent="0.3">
      <c r="A58" s="2"/>
      <c r="B58" s="119" t="s">
        <v>72</v>
      </c>
      <c r="C58" s="27" t="s">
        <v>3</v>
      </c>
      <c r="D58" s="107">
        <v>-1.02</v>
      </c>
      <c r="E58" s="107"/>
      <c r="F58" s="107">
        <v>-1.52</v>
      </c>
      <c r="G58" s="107"/>
      <c r="H58" s="107">
        <v>0.1</v>
      </c>
      <c r="I58" s="108"/>
      <c r="J58" s="107">
        <v>1.4929606903450233E-2</v>
      </c>
      <c r="K58" s="109"/>
      <c r="L58" s="107">
        <v>1.76</v>
      </c>
      <c r="M58" s="109"/>
      <c r="N58" s="107">
        <v>-1.42</v>
      </c>
      <c r="O58" s="109"/>
      <c r="P58" s="107">
        <v>-0.21200041802899328</v>
      </c>
      <c r="Q58" s="115"/>
      <c r="S58" s="78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</row>
    <row r="59" spans="1:45" x14ac:dyDescent="0.3">
      <c r="A59" s="2"/>
      <c r="B59" s="120" t="s">
        <v>73</v>
      </c>
      <c r="C59" s="33" t="s">
        <v>3</v>
      </c>
      <c r="D59" s="112">
        <v>-1.02</v>
      </c>
      <c r="E59" s="112"/>
      <c r="F59" s="112">
        <v>-1.52</v>
      </c>
      <c r="G59" s="112"/>
      <c r="H59" s="112">
        <v>0.1</v>
      </c>
      <c r="I59" s="113"/>
      <c r="J59" s="112">
        <v>1.4929606903450233E-2</v>
      </c>
      <c r="K59" s="114"/>
      <c r="L59" s="112">
        <v>1.73</v>
      </c>
      <c r="M59" s="114"/>
      <c r="N59" s="112">
        <v>-1.42</v>
      </c>
      <c r="O59" s="114"/>
      <c r="P59" s="112">
        <v>-0.21200041802899328</v>
      </c>
      <c r="Q59" s="115"/>
      <c r="S59" s="78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</row>
    <row r="60" spans="1:45" x14ac:dyDescent="0.3">
      <c r="A60" s="2"/>
      <c r="B60" s="27"/>
      <c r="C60" s="2"/>
      <c r="D60" s="103"/>
      <c r="E60" s="103"/>
      <c r="F60" s="103"/>
      <c r="G60" s="103"/>
      <c r="H60" s="103"/>
      <c r="I60" s="103"/>
      <c r="J60" s="103"/>
      <c r="L60" s="103"/>
      <c r="N60" s="103"/>
      <c r="P60" s="103"/>
      <c r="Q60" s="3"/>
      <c r="S60" s="78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</row>
    <row r="61" spans="1:45" ht="23" x14ac:dyDescent="0.3">
      <c r="A61" s="2"/>
      <c r="B61" s="32" t="s">
        <v>75</v>
      </c>
      <c r="C61" s="33" t="s">
        <v>3</v>
      </c>
      <c r="D61" s="104"/>
      <c r="E61" s="104"/>
      <c r="F61" s="104"/>
      <c r="G61" s="104"/>
      <c r="H61" s="104"/>
      <c r="I61" s="104"/>
      <c r="J61" s="104"/>
      <c r="K61" s="105"/>
      <c r="L61" s="104"/>
      <c r="M61" s="105"/>
      <c r="N61" s="104"/>
      <c r="O61" s="105"/>
      <c r="P61" s="104"/>
      <c r="Q61" s="27"/>
      <c r="S61" s="78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</row>
    <row r="62" spans="1:45" x14ac:dyDescent="0.3">
      <c r="A62" s="2"/>
      <c r="B62" s="106" t="s">
        <v>72</v>
      </c>
      <c r="C62" s="27" t="s">
        <v>3</v>
      </c>
      <c r="D62" s="74">
        <v>635476056</v>
      </c>
      <c r="E62" s="74"/>
      <c r="F62" s="74">
        <v>647812835</v>
      </c>
      <c r="G62" s="74"/>
      <c r="H62" s="74">
        <v>647866001</v>
      </c>
      <c r="I62" s="92"/>
      <c r="J62" s="74">
        <v>647866001</v>
      </c>
      <c r="K62" s="28"/>
      <c r="L62" s="74">
        <v>644666248</v>
      </c>
      <c r="M62" s="28"/>
      <c r="N62" s="74">
        <v>647843829</v>
      </c>
      <c r="O62" s="28"/>
      <c r="P62" s="74">
        <v>647843829</v>
      </c>
      <c r="Q62" s="77"/>
      <c r="S62" s="78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</row>
    <row r="63" spans="1:45" x14ac:dyDescent="0.3">
      <c r="A63" s="2"/>
      <c r="B63" s="111" t="s">
        <v>73</v>
      </c>
      <c r="C63" s="33" t="s">
        <v>3</v>
      </c>
      <c r="D63" s="81">
        <v>635476056</v>
      </c>
      <c r="E63" s="81"/>
      <c r="F63" s="81">
        <v>647812835</v>
      </c>
      <c r="G63" s="81"/>
      <c r="H63" s="81">
        <v>650906464.88339913</v>
      </c>
      <c r="I63" s="99"/>
      <c r="J63" s="81">
        <v>650906464.88339913</v>
      </c>
      <c r="K63" s="42"/>
      <c r="L63" s="81">
        <v>656483984.17754114</v>
      </c>
      <c r="M63" s="42"/>
      <c r="N63" s="81">
        <v>647843829</v>
      </c>
      <c r="O63" s="42"/>
      <c r="P63" s="81">
        <v>647843829</v>
      </c>
      <c r="Q63" s="77"/>
      <c r="S63" s="78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</row>
    <row r="64" spans="1:45" x14ac:dyDescent="0.3">
      <c r="B64" s="106"/>
      <c r="D64" s="121"/>
      <c r="E64" s="122"/>
      <c r="F64" s="121"/>
      <c r="G64" s="122"/>
      <c r="H64" s="121"/>
      <c r="I64" s="122"/>
      <c r="J64" s="121"/>
      <c r="K64" s="123"/>
      <c r="L64" s="121"/>
      <c r="M64" s="123"/>
      <c r="N64" s="121"/>
      <c r="O64" s="123"/>
      <c r="P64" s="121"/>
      <c r="S64" s="78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</row>
    <row r="65" spans="2:45" x14ac:dyDescent="0.3">
      <c r="B65" s="124" t="s">
        <v>76</v>
      </c>
      <c r="D65" s="121"/>
      <c r="E65" s="122"/>
      <c r="F65" s="121"/>
      <c r="G65" s="122"/>
      <c r="H65" s="121"/>
      <c r="I65" s="122"/>
      <c r="J65" s="121"/>
      <c r="K65" s="123"/>
      <c r="L65" s="121"/>
      <c r="M65" s="123"/>
      <c r="N65" s="121"/>
      <c r="O65" s="123"/>
      <c r="P65" s="121"/>
      <c r="S65" s="78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</row>
    <row r="66" spans="2:45" x14ac:dyDescent="0.3">
      <c r="B66" s="106" t="s">
        <v>77</v>
      </c>
      <c r="D66" s="74">
        <v>181</v>
      </c>
      <c r="E66" s="125"/>
      <c r="F66" s="74">
        <v>107</v>
      </c>
      <c r="G66" s="125"/>
      <c r="H66" s="74">
        <f>N66-F66</f>
        <v>146</v>
      </c>
      <c r="I66" s="125"/>
      <c r="J66" s="74">
        <v>22</v>
      </c>
      <c r="K66" s="76"/>
      <c r="L66" s="74">
        <v>332</v>
      </c>
      <c r="M66" s="76"/>
      <c r="N66" s="74">
        <v>253</v>
      </c>
      <c r="O66" s="76"/>
      <c r="P66" s="74">
        <v>38</v>
      </c>
      <c r="S66" s="78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</row>
    <row r="67" spans="2:45" x14ac:dyDescent="0.3">
      <c r="B67" s="106" t="s">
        <v>78</v>
      </c>
      <c r="D67" s="74">
        <v>34</v>
      </c>
      <c r="E67" s="125"/>
      <c r="F67" s="74">
        <v>18</v>
      </c>
      <c r="G67" s="125"/>
      <c r="H67" s="74">
        <f>N67-F67</f>
        <v>28</v>
      </c>
      <c r="I67" s="125"/>
      <c r="J67" s="74">
        <v>4</v>
      </c>
      <c r="K67" s="76"/>
      <c r="L67" s="74">
        <v>56</v>
      </c>
      <c r="M67" s="76"/>
      <c r="N67" s="74">
        <v>46</v>
      </c>
      <c r="O67" s="76"/>
      <c r="P67" s="74">
        <v>7</v>
      </c>
      <c r="S67" s="78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</row>
    <row r="68" spans="2:45" x14ac:dyDescent="0.3">
      <c r="B68" s="106" t="s">
        <v>79</v>
      </c>
      <c r="D68" s="74">
        <v>151</v>
      </c>
      <c r="E68" s="125"/>
      <c r="F68" s="74">
        <v>98</v>
      </c>
      <c r="G68" s="125"/>
      <c r="H68" s="74">
        <f>N68-F68</f>
        <v>130</v>
      </c>
      <c r="I68" s="125"/>
      <c r="J68" s="74">
        <v>19</v>
      </c>
      <c r="K68" s="76"/>
      <c r="L68" s="74">
        <v>272</v>
      </c>
      <c r="M68" s="76"/>
      <c r="N68" s="74">
        <v>228</v>
      </c>
      <c r="O68" s="76"/>
      <c r="P68" s="74">
        <v>34</v>
      </c>
      <c r="S68" s="78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</row>
    <row r="69" spans="2:45" x14ac:dyDescent="0.3">
      <c r="B69" s="106"/>
      <c r="D69" s="121"/>
      <c r="E69" s="122"/>
      <c r="F69" s="121"/>
      <c r="G69" s="122"/>
      <c r="H69" s="121"/>
      <c r="I69" s="122"/>
      <c r="J69" s="121"/>
      <c r="K69" s="123"/>
      <c r="L69" s="126"/>
      <c r="M69" s="123"/>
      <c r="N69" s="126"/>
      <c r="O69" s="123"/>
      <c r="P69" s="126"/>
    </row>
    <row r="70" spans="2:45" x14ac:dyDescent="0.3">
      <c r="K70" s="123"/>
      <c r="L70" s="126"/>
      <c r="M70" s="123"/>
      <c r="N70" s="126"/>
      <c r="O70" s="123"/>
      <c r="P70" s="126"/>
    </row>
    <row r="71" spans="2:45" x14ac:dyDescent="0.3">
      <c r="K71" s="123"/>
      <c r="L71" s="126"/>
      <c r="M71" s="123"/>
      <c r="N71" s="126"/>
      <c r="O71" s="123"/>
      <c r="P71" s="126"/>
    </row>
    <row r="72" spans="2:45" x14ac:dyDescent="0.3">
      <c r="H72" s="127"/>
      <c r="J72" s="127"/>
      <c r="K72" s="123"/>
      <c r="L72" s="126"/>
      <c r="M72" s="123"/>
      <c r="N72" s="126"/>
      <c r="O72" s="123"/>
      <c r="P72" s="126"/>
    </row>
    <row r="73" spans="2:45" x14ac:dyDescent="0.3">
      <c r="H73" s="127"/>
      <c r="J73" s="127"/>
      <c r="K73" s="123"/>
      <c r="L73" s="126"/>
      <c r="M73" s="123"/>
      <c r="N73" s="126"/>
      <c r="O73" s="123"/>
      <c r="P73" s="126"/>
    </row>
    <row r="74" spans="2:45" x14ac:dyDescent="0.3">
      <c r="K74" s="123"/>
      <c r="L74" s="126"/>
      <c r="M74" s="123"/>
      <c r="N74" s="126"/>
      <c r="O74" s="123"/>
      <c r="P74" s="126"/>
    </row>
  </sheetData>
  <mergeCells count="20">
    <mergeCell ref="B5:B9"/>
    <mergeCell ref="C5:C9"/>
    <mergeCell ref="D5:J5"/>
    <mergeCell ref="L5:P5"/>
    <mergeCell ref="B10:B11"/>
    <mergeCell ref="C10:C11"/>
    <mergeCell ref="D10:D11"/>
    <mergeCell ref="E10:E11"/>
    <mergeCell ref="F10:F11"/>
    <mergeCell ref="G10:G11"/>
    <mergeCell ref="N10:N11"/>
    <mergeCell ref="O10:O11"/>
    <mergeCell ref="P10:P11"/>
    <mergeCell ref="Q10:Q11"/>
    <mergeCell ref="H10:H11"/>
    <mergeCell ref="I10:I11"/>
    <mergeCell ref="J10:J11"/>
    <mergeCell ref="K10:K11"/>
    <mergeCell ref="L10:L11"/>
    <mergeCell ref="M10:M11"/>
  </mergeCells>
  <phoneticPr fontId="8" type="noConversion"/>
  <printOptions horizontalCentered="1"/>
  <pageMargins left="0.25" right="0.25" top="0.75" bottom="0.75" header="0.3" footer="0.3"/>
  <pageSetup paperSize="9" scale="67" orientation="portrait" cellComments="asDisplayed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9"/>
  <sheetViews>
    <sheetView tabSelected="1" view="pageBreakPreview" zoomScaleNormal="100" zoomScaleSheetLayoutView="100" workbookViewId="0">
      <selection activeCell="S23" sqref="S23"/>
    </sheetView>
  </sheetViews>
  <sheetFormatPr defaultColWidth="11.453125" defaultRowHeight="11.5" x14ac:dyDescent="0.25"/>
  <cols>
    <col min="1" max="1" width="4" style="2" customWidth="1"/>
    <col min="2" max="2" width="53.453125" style="2" customWidth="1"/>
    <col min="3" max="3" width="1.81640625" style="2" customWidth="1"/>
    <col min="4" max="4" width="13.54296875" style="2" bestFit="1" customWidth="1"/>
    <col min="5" max="5" width="2" style="2" customWidth="1"/>
    <col min="6" max="6" width="17.453125" style="2" bestFit="1" customWidth="1"/>
    <col min="7" max="7" width="2" style="2" customWidth="1"/>
    <col min="8" max="8" width="13.54296875" style="2" bestFit="1" customWidth="1"/>
    <col min="9" max="9" width="2" style="2" customWidth="1"/>
    <col min="10" max="10" width="13.54296875" style="2" bestFit="1" customWidth="1"/>
    <col min="11" max="11" width="2" style="2" customWidth="1"/>
    <col min="12" max="12" width="13.54296875" style="2" bestFit="1" customWidth="1"/>
    <col min="13" max="13" width="2" style="2" customWidth="1"/>
    <col min="14" max="14" width="13.54296875" style="2" bestFit="1" customWidth="1"/>
    <col min="15" max="15" width="2" style="2" customWidth="1"/>
    <col min="16" max="16" width="13.54296875" style="2" customWidth="1"/>
    <col min="17" max="17" width="2.453125" style="2" customWidth="1"/>
    <col min="18" max="18" width="15.453125" style="128" bestFit="1" customWidth="1"/>
    <col min="19" max="19" width="11" style="2" customWidth="1"/>
    <col min="20" max="20" width="9.453125" style="2" bestFit="1" customWidth="1"/>
    <col min="21" max="21" width="11.453125" style="2" customWidth="1"/>
    <col min="22" max="22" width="13.453125" style="2" bestFit="1" customWidth="1"/>
    <col min="23" max="23" width="9.453125" style="2" bestFit="1" customWidth="1"/>
    <col min="24" max="16384" width="11.453125" style="2"/>
  </cols>
  <sheetData>
    <row r="1" spans="1:45" ht="12.75" customHeight="1" x14ac:dyDescent="0.25">
      <c r="A1" s="1" t="s">
        <v>0</v>
      </c>
    </row>
    <row r="2" spans="1:45" ht="12.75" customHeight="1" x14ac:dyDescent="0.25">
      <c r="A2" s="1" t="s">
        <v>80</v>
      </c>
    </row>
    <row r="3" spans="1:45" ht="12.75" customHeight="1" x14ac:dyDescent="0.25">
      <c r="A3" s="1" t="s">
        <v>81</v>
      </c>
      <c r="B3" s="1"/>
    </row>
    <row r="4" spans="1:45" ht="12.75" customHeight="1" x14ac:dyDescent="0.25">
      <c r="A4" s="1"/>
      <c r="B4" s="1"/>
    </row>
    <row r="5" spans="1:45" ht="12.75" customHeight="1" x14ac:dyDescent="0.25">
      <c r="B5" s="155"/>
      <c r="C5" s="155" t="s">
        <v>3</v>
      </c>
      <c r="D5" s="160" t="s">
        <v>41</v>
      </c>
      <c r="E5" s="160"/>
      <c r="F5" s="160"/>
      <c r="G5" s="160"/>
      <c r="H5" s="160"/>
      <c r="I5" s="160"/>
      <c r="J5" s="160"/>
      <c r="K5" s="65"/>
      <c r="L5" s="161" t="s">
        <v>42</v>
      </c>
      <c r="M5" s="161"/>
      <c r="N5" s="161"/>
      <c r="O5" s="161"/>
      <c r="P5" s="161"/>
    </row>
    <row r="6" spans="1:45" ht="12.75" customHeight="1" x14ac:dyDescent="0.25">
      <c r="B6" s="155"/>
      <c r="C6" s="155"/>
      <c r="D6" s="10" t="s">
        <v>43</v>
      </c>
      <c r="E6" s="65"/>
      <c r="F6" s="10" t="s">
        <v>44</v>
      </c>
      <c r="G6" s="65"/>
      <c r="H6" s="10" t="s">
        <v>5</v>
      </c>
      <c r="I6" s="66"/>
      <c r="J6" s="10" t="s">
        <v>5</v>
      </c>
      <c r="K6" s="65"/>
      <c r="L6" s="10" t="s">
        <v>43</v>
      </c>
      <c r="M6" s="65"/>
      <c r="N6" s="10" t="s">
        <v>5</v>
      </c>
      <c r="O6" s="65"/>
      <c r="P6" s="10" t="s">
        <v>5</v>
      </c>
    </row>
    <row r="7" spans="1:45" ht="12.75" customHeight="1" x14ac:dyDescent="0.25">
      <c r="B7" s="155"/>
      <c r="C7" s="155"/>
      <c r="D7" s="11" t="s">
        <v>6</v>
      </c>
      <c r="E7" s="65"/>
      <c r="F7" s="11" t="s">
        <v>6</v>
      </c>
      <c r="G7" s="65"/>
      <c r="H7" s="11" t="s">
        <v>6</v>
      </c>
      <c r="I7" s="66"/>
      <c r="J7" s="67" t="s">
        <v>7</v>
      </c>
      <c r="K7" s="65"/>
      <c r="L7" s="11" t="s">
        <v>6</v>
      </c>
      <c r="M7" s="65"/>
      <c r="N7" s="11" t="s">
        <v>6</v>
      </c>
      <c r="O7" s="66"/>
      <c r="P7" s="67" t="s">
        <v>7</v>
      </c>
    </row>
    <row r="8" spans="1:45" ht="12.75" customHeight="1" x14ac:dyDescent="0.25">
      <c r="B8" s="155"/>
      <c r="C8" s="155"/>
      <c r="D8" s="129"/>
      <c r="E8" s="8"/>
      <c r="F8" s="129"/>
      <c r="G8" s="8"/>
      <c r="H8" s="129"/>
      <c r="I8" s="8"/>
      <c r="J8" s="129"/>
      <c r="K8" s="8"/>
      <c r="L8" s="129"/>
      <c r="M8" s="8"/>
      <c r="N8" s="129"/>
      <c r="O8" s="8"/>
      <c r="P8" s="129"/>
    </row>
    <row r="9" spans="1:45" ht="12.75" customHeight="1" x14ac:dyDescent="0.25">
      <c r="B9" s="155"/>
      <c r="C9" s="155"/>
      <c r="D9" s="130"/>
      <c r="E9" s="8"/>
      <c r="F9" s="130"/>
      <c r="G9" s="8"/>
      <c r="H9" s="130"/>
      <c r="I9" s="8"/>
      <c r="J9" s="130"/>
      <c r="K9" s="8"/>
      <c r="L9" s="130"/>
      <c r="M9" s="8"/>
      <c r="N9" s="130"/>
      <c r="O9" s="8"/>
      <c r="P9" s="130"/>
    </row>
    <row r="10" spans="1:45" ht="12.75" customHeight="1" x14ac:dyDescent="0.25">
      <c r="B10" s="156"/>
      <c r="C10" s="157" t="s">
        <v>3</v>
      </c>
      <c r="D10" s="163"/>
      <c r="E10" s="164"/>
      <c r="F10" s="163"/>
      <c r="G10" s="164"/>
      <c r="H10" s="163"/>
      <c r="I10" s="164"/>
      <c r="J10" s="163"/>
      <c r="K10" s="164"/>
      <c r="L10" s="163"/>
      <c r="M10" s="164"/>
      <c r="N10" s="163"/>
      <c r="O10" s="164"/>
      <c r="P10" s="163"/>
    </row>
    <row r="11" spans="1:45" ht="12.75" customHeight="1" x14ac:dyDescent="0.25">
      <c r="B11" s="156"/>
      <c r="C11" s="157"/>
      <c r="D11" s="163"/>
      <c r="E11" s="164"/>
      <c r="F11" s="163"/>
      <c r="G11" s="164"/>
      <c r="H11" s="163"/>
      <c r="I11" s="164"/>
      <c r="J11" s="163"/>
      <c r="K11" s="164"/>
      <c r="L11" s="163"/>
      <c r="M11" s="164"/>
      <c r="N11" s="163"/>
      <c r="O11" s="164"/>
      <c r="P11" s="163"/>
    </row>
    <row r="12" spans="1:45" x14ac:dyDescent="0.25">
      <c r="B12" s="15" t="s">
        <v>68</v>
      </c>
      <c r="C12" s="100"/>
      <c r="D12" s="131">
        <f>'PL(M)'!D47</f>
        <v>-659</v>
      </c>
      <c r="E12" s="132"/>
      <c r="F12" s="131">
        <f>'PL(M)'!F47</f>
        <v>-1001</v>
      </c>
      <c r="G12" s="132"/>
      <c r="H12" s="131">
        <f>'PL(M)'!H47</f>
        <v>43</v>
      </c>
      <c r="I12" s="132"/>
      <c r="J12" s="131">
        <f>'PL(M)'!J47</f>
        <v>6</v>
      </c>
      <c r="K12" s="132"/>
      <c r="L12" s="131">
        <f>'PL(M)'!L47</f>
        <v>1106</v>
      </c>
      <c r="M12" s="131"/>
      <c r="N12" s="131">
        <f>'PL(M)'!N47</f>
        <v>-958</v>
      </c>
      <c r="O12" s="132"/>
      <c r="P12" s="131">
        <f>'PL(M)'!P47</f>
        <v>-143</v>
      </c>
      <c r="S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</row>
    <row r="13" spans="1:45" s="3" customFormat="1" x14ac:dyDescent="0.25">
      <c r="B13" s="26" t="s">
        <v>82</v>
      </c>
      <c r="C13" s="27"/>
      <c r="D13" s="134">
        <f>-'PL(M)'!D38</f>
        <v>-472</v>
      </c>
      <c r="E13" s="135"/>
      <c r="F13" s="134">
        <f>-'PL(M)'!F38</f>
        <v>-591</v>
      </c>
      <c r="G13" s="135"/>
      <c r="H13" s="134">
        <f>-'PL(M)'!H38</f>
        <v>-544</v>
      </c>
      <c r="I13" s="135"/>
      <c r="J13" s="134">
        <f>-'PL(M)'!J38</f>
        <v>-81</v>
      </c>
      <c r="K13" s="135"/>
      <c r="L13" s="134">
        <f>-'PL(M)'!L38</f>
        <v>-890</v>
      </c>
      <c r="M13" s="134"/>
      <c r="N13" s="134">
        <f>-'PL(M)'!N38</f>
        <v>-1135</v>
      </c>
      <c r="O13" s="135"/>
      <c r="P13" s="134">
        <f>-'PL(M)'!P38</f>
        <v>-169</v>
      </c>
      <c r="R13" s="128"/>
      <c r="S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</row>
    <row r="14" spans="1:45" x14ac:dyDescent="0.25">
      <c r="B14" s="20" t="s">
        <v>83</v>
      </c>
      <c r="C14" s="33"/>
      <c r="D14" s="136">
        <f>-'PL(M)'!D39</f>
        <v>418</v>
      </c>
      <c r="E14" s="47"/>
      <c r="F14" s="136">
        <f>-'PL(M)'!F39</f>
        <v>341</v>
      </c>
      <c r="G14" s="47"/>
      <c r="H14" s="136">
        <f>-'PL(M)'!H39</f>
        <v>351</v>
      </c>
      <c r="I14" s="47"/>
      <c r="J14" s="136">
        <f>-'PL(M)'!J39</f>
        <v>52</v>
      </c>
      <c r="K14" s="47"/>
      <c r="L14" s="136">
        <f>-'PL(M)'!L39</f>
        <v>825</v>
      </c>
      <c r="M14" s="136"/>
      <c r="N14" s="136">
        <f>-'PL(M)'!N39</f>
        <v>692</v>
      </c>
      <c r="O14" s="47"/>
      <c r="P14" s="136">
        <f>-'PL(M)'!P39</f>
        <v>103</v>
      </c>
      <c r="S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</row>
    <row r="15" spans="1:45" s="3" customFormat="1" x14ac:dyDescent="0.25">
      <c r="B15" s="26" t="s">
        <v>84</v>
      </c>
      <c r="C15" s="27"/>
      <c r="D15" s="134">
        <f>-'PL(M)'!D40</f>
        <v>848</v>
      </c>
      <c r="E15" s="135"/>
      <c r="F15" s="134">
        <f>-'PL(M)'!F40</f>
        <v>707</v>
      </c>
      <c r="G15" s="135"/>
      <c r="H15" s="134">
        <f>-'PL(M)'!H40</f>
        <v>-469</v>
      </c>
      <c r="I15" s="135"/>
      <c r="J15" s="134">
        <f>-'PL(M)'!J40</f>
        <v>-70</v>
      </c>
      <c r="K15" s="135"/>
      <c r="L15" s="134">
        <f>-'PL(M)'!L40</f>
        <v>-1660</v>
      </c>
      <c r="M15" s="134"/>
      <c r="N15" s="134">
        <f>-'PL(M)'!N40</f>
        <v>238</v>
      </c>
      <c r="O15" s="135"/>
      <c r="P15" s="134">
        <f>-'PL(M)'!P40</f>
        <v>35</v>
      </c>
      <c r="R15" s="128"/>
      <c r="S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</row>
    <row r="16" spans="1:45" x14ac:dyDescent="0.25">
      <c r="B16" s="20" t="s">
        <v>85</v>
      </c>
      <c r="C16" s="33"/>
      <c r="D16" s="136">
        <f>-'PL(M)'!D44</f>
        <v>97</v>
      </c>
      <c r="E16" s="47"/>
      <c r="F16" s="136">
        <f>-'PL(M)'!F44</f>
        <v>-14</v>
      </c>
      <c r="G16" s="47"/>
      <c r="H16" s="136">
        <f>-'PL(M)'!H44</f>
        <v>173</v>
      </c>
      <c r="I16" s="47"/>
      <c r="J16" s="136">
        <f>-'PL(M)'!J44</f>
        <v>26</v>
      </c>
      <c r="K16" s="47"/>
      <c r="L16" s="136">
        <f>-'PL(M)'!L44</f>
        <v>138</v>
      </c>
      <c r="M16" s="136"/>
      <c r="N16" s="136">
        <f>-'PL(M)'!N44</f>
        <v>159</v>
      </c>
      <c r="O16" s="47"/>
      <c r="P16" s="136">
        <f>-'PL(M)'!P44</f>
        <v>24</v>
      </c>
      <c r="S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</row>
    <row r="17" spans="1:45" s="3" customFormat="1" ht="12.75" customHeight="1" x14ac:dyDescent="0.25">
      <c r="B17" s="26" t="s">
        <v>86</v>
      </c>
      <c r="C17" s="27"/>
      <c r="D17" s="134">
        <f>-'PL(M)'!D45</f>
        <v>94</v>
      </c>
      <c r="E17" s="137"/>
      <c r="F17" s="134">
        <f>-'PL(M)'!F45</f>
        <v>199</v>
      </c>
      <c r="G17" s="137"/>
      <c r="H17" s="134">
        <f>-'PL(M)'!H45</f>
        <v>279</v>
      </c>
      <c r="I17" s="137"/>
      <c r="J17" s="134">
        <f>-'PL(M)'!J45</f>
        <v>42</v>
      </c>
      <c r="K17" s="137"/>
      <c r="L17" s="134">
        <f>-'PL(M)'!L45</f>
        <v>20</v>
      </c>
      <c r="M17" s="134"/>
      <c r="N17" s="134">
        <f>-'PL(M)'!N45</f>
        <v>478</v>
      </c>
      <c r="O17" s="137"/>
      <c r="P17" s="134">
        <f>-'PL(M)'!P45</f>
        <v>71</v>
      </c>
      <c r="R17" s="128"/>
      <c r="S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</row>
    <row r="18" spans="1:45" x14ac:dyDescent="0.25">
      <c r="B18" s="15" t="s">
        <v>61</v>
      </c>
      <c r="C18" s="100"/>
      <c r="D18" s="131">
        <f>SUM(D12:D17)</f>
        <v>326</v>
      </c>
      <c r="E18" s="132"/>
      <c r="F18" s="131">
        <f>SUM(F12:F17)</f>
        <v>-359</v>
      </c>
      <c r="G18" s="132"/>
      <c r="H18" s="131">
        <f>SUM(H12:H17)</f>
        <v>-167</v>
      </c>
      <c r="I18" s="132"/>
      <c r="J18" s="131">
        <f>SUM(J12:J17)</f>
        <v>-25</v>
      </c>
      <c r="K18" s="132"/>
      <c r="L18" s="131">
        <f>SUM(L12:L17)</f>
        <v>-461</v>
      </c>
      <c r="M18" s="131"/>
      <c r="N18" s="131">
        <f>SUM(N12:N17)</f>
        <v>-526</v>
      </c>
      <c r="O18" s="132"/>
      <c r="P18" s="131">
        <f>SUM(P12:P17)</f>
        <v>-79</v>
      </c>
      <c r="S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</row>
    <row r="19" spans="1:45" x14ac:dyDescent="0.25">
      <c r="B19" s="26" t="s">
        <v>87</v>
      </c>
      <c r="C19" s="138"/>
      <c r="D19" s="134">
        <f>SUM('PL(M)'!D66:D68)</f>
        <v>366</v>
      </c>
      <c r="E19" s="139"/>
      <c r="F19" s="134">
        <f>SUM('PL(M)'!F66:F68)</f>
        <v>223</v>
      </c>
      <c r="G19" s="139"/>
      <c r="H19" s="134">
        <f>SUM('PL(M)'!H66:H68)</f>
        <v>304</v>
      </c>
      <c r="I19" s="139"/>
      <c r="J19" s="134">
        <f>SUM('PL(M)'!J66:J68)</f>
        <v>45</v>
      </c>
      <c r="K19" s="139"/>
      <c r="L19" s="134">
        <f>SUM('PL(M)'!L66:L68)</f>
        <v>660</v>
      </c>
      <c r="M19" s="134"/>
      <c r="N19" s="134">
        <f>SUM('PL(M)'!N66:N68)</f>
        <v>527</v>
      </c>
      <c r="O19" s="139"/>
      <c r="P19" s="134">
        <f>SUM('PL(M)'!P66:P68)</f>
        <v>79</v>
      </c>
      <c r="S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</row>
    <row r="20" spans="1:45" x14ac:dyDescent="0.25">
      <c r="B20" s="20" t="s">
        <v>88</v>
      </c>
      <c r="C20" s="33"/>
      <c r="D20" s="136">
        <v>224</v>
      </c>
      <c r="E20" s="47"/>
      <c r="F20" s="136">
        <v>227</v>
      </c>
      <c r="G20" s="47"/>
      <c r="H20" s="136">
        <f>N20-F20</f>
        <v>218</v>
      </c>
      <c r="I20" s="47"/>
      <c r="J20" s="136">
        <v>33</v>
      </c>
      <c r="K20" s="132"/>
      <c r="L20" s="136">
        <v>501</v>
      </c>
      <c r="M20" s="136"/>
      <c r="N20" s="136">
        <v>445</v>
      </c>
      <c r="O20" s="132"/>
      <c r="P20" s="136">
        <v>66</v>
      </c>
      <c r="S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</row>
    <row r="21" spans="1:45" s="3" customFormat="1" x14ac:dyDescent="0.25">
      <c r="B21" s="57" t="s">
        <v>89</v>
      </c>
      <c r="C21" s="116"/>
      <c r="D21" s="140">
        <f>SUM(D18:D20)</f>
        <v>916</v>
      </c>
      <c r="E21" s="140"/>
      <c r="F21" s="140">
        <f>SUM(F18:F20)</f>
        <v>91</v>
      </c>
      <c r="G21" s="140"/>
      <c r="H21" s="140">
        <f>SUM(H18:H20)</f>
        <v>355</v>
      </c>
      <c r="I21" s="140"/>
      <c r="J21" s="140">
        <f>SUM(J18:J20)</f>
        <v>53</v>
      </c>
      <c r="K21" s="140"/>
      <c r="L21" s="140">
        <f>SUM(L18:L20)</f>
        <v>700</v>
      </c>
      <c r="M21" s="140"/>
      <c r="N21" s="140">
        <f>SUM(N18:N20)</f>
        <v>446</v>
      </c>
      <c r="O21" s="140"/>
      <c r="P21" s="140">
        <f>SUM(P18:P20)</f>
        <v>66</v>
      </c>
      <c r="R21" s="128"/>
      <c r="S21" s="141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</row>
    <row r="22" spans="1:45" x14ac:dyDescent="0.25">
      <c r="B22" s="32" t="s">
        <v>90</v>
      </c>
      <c r="C22" s="33"/>
      <c r="D22" s="142">
        <v>0.15527367121523963</v>
      </c>
      <c r="E22" s="142"/>
      <c r="F22" s="142">
        <v>2.1957146106345683E-2</v>
      </c>
      <c r="G22" s="143"/>
      <c r="H22" s="142">
        <v>8.8679111761938295E-2</v>
      </c>
      <c r="I22" s="142"/>
      <c r="J22" s="142">
        <v>8.8679111618266401E-2</v>
      </c>
      <c r="K22" s="142"/>
      <c r="L22" s="142">
        <v>6.9993043292337798E-2</v>
      </c>
      <c r="M22" s="142"/>
      <c r="N22" s="142">
        <v>5.4911555431589966E-2</v>
      </c>
      <c r="O22" s="142"/>
      <c r="P22" s="142">
        <v>5.4911555431589765E-2</v>
      </c>
      <c r="S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</row>
    <row r="23" spans="1:45" x14ac:dyDescent="0.25">
      <c r="B23" s="138"/>
      <c r="C23" s="138"/>
      <c r="D23" s="144"/>
      <c r="E23" s="138"/>
      <c r="F23" s="144"/>
      <c r="G23" s="138"/>
      <c r="H23" s="144"/>
      <c r="I23" s="138"/>
      <c r="J23" s="144"/>
      <c r="K23" s="138"/>
      <c r="L23" s="144"/>
      <c r="M23" s="144"/>
      <c r="N23" s="144"/>
      <c r="O23" s="138"/>
      <c r="P23" s="144"/>
      <c r="S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</row>
    <row r="24" spans="1:45" x14ac:dyDescent="0.25">
      <c r="B24" s="48" t="s">
        <v>70</v>
      </c>
      <c r="C24" s="100"/>
      <c r="D24" s="131">
        <f>'PL(M)'!D51</f>
        <v>-647</v>
      </c>
      <c r="E24" s="132"/>
      <c r="F24" s="131">
        <f>'PL(M)'!F51</f>
        <v>-989</v>
      </c>
      <c r="G24" s="132"/>
      <c r="H24" s="131">
        <f>'PL(M)'!H51</f>
        <v>69</v>
      </c>
      <c r="I24" s="132"/>
      <c r="J24" s="131">
        <f>'PL(M)'!J51</f>
        <v>10</v>
      </c>
      <c r="K24" s="132"/>
      <c r="L24" s="131">
        <f>'PL(M)'!L51</f>
        <v>1133</v>
      </c>
      <c r="M24" s="131"/>
      <c r="N24" s="131">
        <f>'PL(M)'!N51</f>
        <v>-920</v>
      </c>
      <c r="O24" s="132"/>
      <c r="P24" s="131">
        <f>'PL(M)'!P51</f>
        <v>-137</v>
      </c>
      <c r="S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</row>
    <row r="25" spans="1:45" x14ac:dyDescent="0.25">
      <c r="B25" s="26" t="s">
        <v>87</v>
      </c>
      <c r="C25" s="138"/>
      <c r="D25" s="134">
        <f>D19</f>
        <v>366</v>
      </c>
      <c r="E25" s="139"/>
      <c r="F25" s="134">
        <f>F19</f>
        <v>223</v>
      </c>
      <c r="G25" s="139"/>
      <c r="H25" s="134">
        <f>H19</f>
        <v>304</v>
      </c>
      <c r="I25" s="139"/>
      <c r="J25" s="134">
        <f>J19</f>
        <v>45</v>
      </c>
      <c r="K25" s="139"/>
      <c r="L25" s="134">
        <f>L19</f>
        <v>660</v>
      </c>
      <c r="M25" s="134"/>
      <c r="N25" s="134">
        <f>N19</f>
        <v>527</v>
      </c>
      <c r="O25" s="139"/>
      <c r="P25" s="134">
        <v>79</v>
      </c>
      <c r="S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</row>
    <row r="26" spans="1:45" ht="23" x14ac:dyDescent="0.25">
      <c r="B26" s="20" t="s">
        <v>91</v>
      </c>
      <c r="C26" s="33"/>
      <c r="D26" s="136">
        <v>1053</v>
      </c>
      <c r="E26" s="47"/>
      <c r="F26" s="136">
        <v>785</v>
      </c>
      <c r="G26" s="47"/>
      <c r="H26" s="136">
        <f>N26-F26</f>
        <v>-668</v>
      </c>
      <c r="I26" s="47"/>
      <c r="J26" s="136">
        <v>-100</v>
      </c>
      <c r="K26" s="132"/>
      <c r="L26" s="136">
        <v>-1314</v>
      </c>
      <c r="M26" s="136"/>
      <c r="N26" s="136">
        <v>117</v>
      </c>
      <c r="O26" s="132"/>
      <c r="P26" s="136">
        <v>17</v>
      </c>
      <c r="S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</row>
    <row r="27" spans="1:45" ht="23" x14ac:dyDescent="0.25">
      <c r="B27" s="26" t="s">
        <v>92</v>
      </c>
      <c r="C27" s="138"/>
      <c r="D27" s="134">
        <v>-44</v>
      </c>
      <c r="E27" s="139"/>
      <c r="F27" s="134">
        <v>-55</v>
      </c>
      <c r="G27" s="139"/>
      <c r="H27" s="134">
        <f>N27-F27</f>
        <v>92</v>
      </c>
      <c r="I27" s="139"/>
      <c r="J27" s="134">
        <v>14</v>
      </c>
      <c r="K27" s="139"/>
      <c r="L27" s="134">
        <v>45</v>
      </c>
      <c r="M27" s="134"/>
      <c r="N27" s="134">
        <v>37</v>
      </c>
      <c r="O27" s="139"/>
      <c r="P27" s="134">
        <v>6</v>
      </c>
      <c r="S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</row>
    <row r="28" spans="1:45" ht="23" x14ac:dyDescent="0.25">
      <c r="B28" s="48" t="s">
        <v>93</v>
      </c>
      <c r="C28" s="100"/>
      <c r="D28" s="131">
        <f>SUM(D24:D27)</f>
        <v>728</v>
      </c>
      <c r="E28" s="132"/>
      <c r="F28" s="131">
        <f>SUM(F24:F27)</f>
        <v>-36</v>
      </c>
      <c r="G28" s="132"/>
      <c r="H28" s="131">
        <f>SUM(H24:H27)</f>
        <v>-203</v>
      </c>
      <c r="I28" s="132"/>
      <c r="J28" s="131">
        <f>SUM(J24:J27)</f>
        <v>-31</v>
      </c>
      <c r="K28" s="132"/>
      <c r="L28" s="131">
        <f>SUM(L24:L27)</f>
        <v>524</v>
      </c>
      <c r="M28" s="131"/>
      <c r="N28" s="131">
        <f>SUM(N24:N27)</f>
        <v>-239</v>
      </c>
      <c r="O28" s="132"/>
      <c r="P28" s="131">
        <f>SUM(P24:P27)</f>
        <v>-35</v>
      </c>
      <c r="S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</row>
    <row r="29" spans="1:45" s="3" customFormat="1" x14ac:dyDescent="0.25">
      <c r="B29" s="26" t="s">
        <v>94</v>
      </c>
      <c r="C29" s="116"/>
      <c r="D29" s="145">
        <v>645021130.68870533</v>
      </c>
      <c r="E29" s="140"/>
      <c r="F29" s="145">
        <v>647812835</v>
      </c>
      <c r="G29" s="140"/>
      <c r="H29" s="145">
        <v>647866001</v>
      </c>
      <c r="I29" s="140"/>
      <c r="J29" s="145">
        <v>647866001</v>
      </c>
      <c r="K29" s="140"/>
      <c r="L29" s="145">
        <v>656483984.17754114</v>
      </c>
      <c r="M29" s="145"/>
      <c r="N29" s="145">
        <v>647843829</v>
      </c>
      <c r="O29" s="140"/>
      <c r="P29" s="145">
        <v>647843829</v>
      </c>
      <c r="R29" s="128"/>
      <c r="S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</row>
    <row r="30" spans="1:45" x14ac:dyDescent="0.25">
      <c r="B30" s="32" t="s">
        <v>95</v>
      </c>
      <c r="C30" s="33"/>
      <c r="D30" s="146">
        <v>1.1299999999999999</v>
      </c>
      <c r="E30" s="147"/>
      <c r="F30" s="146">
        <v>-0.06</v>
      </c>
      <c r="G30" s="147"/>
      <c r="H30" s="146">
        <v>-0.31</v>
      </c>
      <c r="I30" s="147"/>
      <c r="J30" s="146">
        <v>-4.6281781400695721E-2</v>
      </c>
      <c r="K30" s="147"/>
      <c r="L30" s="146">
        <v>0.8</v>
      </c>
      <c r="M30" s="146"/>
      <c r="N30" s="146">
        <v>-0.37</v>
      </c>
      <c r="O30" s="147"/>
      <c r="P30" s="146">
        <v>-5.5239545542765854E-2</v>
      </c>
      <c r="S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</row>
    <row r="31" spans="1:45" s="3" customFormat="1" x14ac:dyDescent="0.25">
      <c r="B31" s="26" t="s">
        <v>96</v>
      </c>
      <c r="C31" s="27"/>
      <c r="D31" s="148">
        <v>1.1299999999999999</v>
      </c>
      <c r="E31" s="149"/>
      <c r="F31" s="148">
        <v>-0.06</v>
      </c>
      <c r="G31" s="149"/>
      <c r="H31" s="148">
        <v>-0.31</v>
      </c>
      <c r="I31" s="149"/>
      <c r="J31" s="148">
        <v>-4.6281781400695721E-2</v>
      </c>
      <c r="K31" s="149"/>
      <c r="L31" s="148">
        <v>0.8</v>
      </c>
      <c r="M31" s="148"/>
      <c r="N31" s="148">
        <v>-0.37</v>
      </c>
      <c r="O31" s="149"/>
      <c r="P31" s="148">
        <v>-5.5239545542765854E-2</v>
      </c>
      <c r="R31" s="128"/>
      <c r="S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</row>
    <row r="32" spans="1:45" ht="12.75" customHeight="1" x14ac:dyDescent="0.25">
      <c r="A32" s="1"/>
      <c r="B32" s="1"/>
    </row>
    <row r="33" spans="2:16" ht="12.75" customHeight="1" x14ac:dyDescent="0.25">
      <c r="B33" s="150" t="s">
        <v>97</v>
      </c>
      <c r="C33" s="150"/>
      <c r="D33" s="150"/>
      <c r="E33" s="150"/>
      <c r="F33" s="150"/>
      <c r="G33" s="150"/>
      <c r="H33" s="150"/>
      <c r="I33" s="150"/>
      <c r="J33" s="151"/>
      <c r="K33" s="150"/>
      <c r="L33" s="150"/>
      <c r="M33" s="150"/>
      <c r="N33" s="150"/>
      <c r="O33" s="150"/>
      <c r="P33" s="150"/>
    </row>
    <row r="34" spans="2:16" ht="12.75" customHeight="1" x14ac:dyDescent="0.25"/>
    <row r="35" spans="2:16" ht="27.75" customHeight="1" x14ac:dyDescent="0.25">
      <c r="B35" s="162" t="s">
        <v>98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</row>
    <row r="36" spans="2:16" ht="9.75" customHeight="1" x14ac:dyDescent="0.25"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2.75" customHeight="1" x14ac:dyDescent="0.25"/>
    <row r="38" spans="2:16" ht="12.75" customHeight="1" x14ac:dyDescent="0.25"/>
    <row r="39" spans="2:16" ht="12.75" customHeight="1" x14ac:dyDescent="0.25">
      <c r="B39" s="153"/>
    </row>
  </sheetData>
  <mergeCells count="20">
    <mergeCell ref="B5:B9"/>
    <mergeCell ref="C5:C9"/>
    <mergeCell ref="D5:J5"/>
    <mergeCell ref="L5:P5"/>
    <mergeCell ref="B10:B11"/>
    <mergeCell ref="C10:C11"/>
    <mergeCell ref="D10:D11"/>
    <mergeCell ref="E10:E11"/>
    <mergeCell ref="F10:F11"/>
    <mergeCell ref="G10:G11"/>
    <mergeCell ref="N10:N11"/>
    <mergeCell ref="O10:O11"/>
    <mergeCell ref="P10:P11"/>
    <mergeCell ref="B35:P35"/>
    <mergeCell ref="H10:H11"/>
    <mergeCell ref="I10:I11"/>
    <mergeCell ref="J10:J11"/>
    <mergeCell ref="K10:K11"/>
    <mergeCell ref="L10:L11"/>
    <mergeCell ref="M10:M11"/>
  </mergeCells>
  <phoneticPr fontId="8" type="noConversion"/>
  <printOptions horizontalCentered="1"/>
  <pageMargins left="0.7" right="0.7" top="0.75" bottom="0.75" header="0.3" footer="0.3"/>
  <pageSetup paperSize="9" scale="76" orientation="landscape" cellComments="asDisplayed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BS(M)</vt:lpstr>
      <vt:lpstr>PL(M)</vt:lpstr>
      <vt:lpstr>Adjusted EBITDA (M)</vt:lpstr>
      <vt:lpstr>'Adjusted EBITDA (M)'!Print_Area</vt:lpstr>
      <vt:lpstr>'BS(M)'!Print_Area</vt:lpstr>
      <vt:lpstr>'PL(M)'!Print_Area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22Q2</dc:creator>
  <cp:lastModifiedBy>wjy吴佳盈</cp:lastModifiedBy>
  <dcterms:created xsi:type="dcterms:W3CDTF">2022-09-07T12:19:11Z</dcterms:created>
  <dcterms:modified xsi:type="dcterms:W3CDTF">2022-09-21T09:35:22Z</dcterms:modified>
</cp:coreProperties>
</file>